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165" windowWidth="28095" windowHeight="13575"/>
  </bookViews>
  <sheets>
    <sheet name="Data" sheetId="1" r:id="rId1"/>
    <sheet name="Graph" sheetId="2" r:id="rId2"/>
    <sheet name="Thrust Calcs" sheetId="3" r:id="rId3"/>
  </sheets>
  <calcPr calcId="145621"/>
</workbook>
</file>

<file path=xl/calcChain.xml><?xml version="1.0" encoding="utf-8"?>
<calcChain xmlns="http://schemas.openxmlformats.org/spreadsheetml/2006/main">
  <c r="D28" i="3" l="1"/>
  <c r="E28" i="3"/>
  <c r="D29" i="3"/>
  <c r="E29" i="3"/>
  <c r="D30" i="3"/>
  <c r="E30" i="3"/>
  <c r="D31" i="3"/>
  <c r="E31" i="3"/>
  <c r="J20" i="3"/>
  <c r="J21" i="3"/>
  <c r="J22" i="3"/>
  <c r="J23" i="3"/>
  <c r="J24" i="3"/>
  <c r="J25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1" i="3"/>
  <c r="G10" i="1"/>
  <c r="Z25" i="3" s="1"/>
  <c r="V21" i="3"/>
  <c r="V20" i="3"/>
  <c r="V19" i="3"/>
  <c r="V18" i="3"/>
  <c r="V17" i="3"/>
  <c r="W16" i="3"/>
  <c r="V16" i="3"/>
  <c r="V15" i="3"/>
  <c r="W14" i="3"/>
  <c r="V14" i="3"/>
  <c r="V13" i="3"/>
  <c r="V12" i="3"/>
  <c r="V11" i="3"/>
  <c r="V10" i="3"/>
  <c r="V9" i="3"/>
  <c r="V8" i="3"/>
  <c r="V7" i="3"/>
  <c r="W6" i="3"/>
  <c r="V6" i="3"/>
  <c r="V5" i="3"/>
  <c r="V4" i="3"/>
  <c r="V1" i="3"/>
  <c r="W21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3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6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5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" i="3"/>
  <c r="S1" i="3"/>
  <c r="P1" i="3"/>
  <c r="M1" i="3"/>
  <c r="J1" i="3"/>
  <c r="G1" i="3"/>
  <c r="D1" i="3"/>
  <c r="W8" i="3" l="1"/>
  <c r="W10" i="3"/>
  <c r="W18" i="3"/>
  <c r="W4" i="3"/>
  <c r="W12" i="3"/>
  <c r="W20" i="3"/>
  <c r="W5" i="3"/>
  <c r="W7" i="3"/>
  <c r="W9" i="3"/>
  <c r="W11" i="3"/>
  <c r="W13" i="3"/>
  <c r="W15" i="3"/>
  <c r="W17" i="3"/>
  <c r="W19" i="3"/>
  <c r="Z6" i="3"/>
  <c r="Z8" i="3"/>
  <c r="Z10" i="3"/>
  <c r="Z12" i="3"/>
  <c r="Z14" i="3"/>
  <c r="Z16" i="3"/>
  <c r="Z18" i="3"/>
  <c r="Z20" i="3"/>
  <c r="Z22" i="3"/>
  <c r="Z24" i="3"/>
  <c r="Z26" i="3"/>
  <c r="Z7" i="3"/>
  <c r="Z9" i="3"/>
  <c r="Z11" i="3"/>
  <c r="Z13" i="3"/>
  <c r="Z15" i="3"/>
  <c r="Z17" i="3"/>
  <c r="Z19" i="3"/>
  <c r="Z21" i="3"/>
  <c r="Z23" i="3"/>
  <c r="A1" i="3"/>
  <c r="D10" i="1"/>
  <c r="E10" i="1"/>
  <c r="F10" i="1"/>
  <c r="B10" i="1"/>
  <c r="C10" i="1"/>
  <c r="K20" i="3" l="1"/>
  <c r="K22" i="3"/>
  <c r="K24" i="3"/>
  <c r="K21" i="3"/>
  <c r="K23" i="3"/>
  <c r="K25" i="3"/>
  <c r="N25" i="3"/>
  <c r="N21" i="3"/>
  <c r="N17" i="3"/>
  <c r="N13" i="3"/>
  <c r="N9" i="3"/>
  <c r="N24" i="3"/>
  <c r="N16" i="3"/>
  <c r="N8" i="3"/>
  <c r="N28" i="3"/>
  <c r="N20" i="3"/>
  <c r="N12" i="3"/>
  <c r="N27" i="3"/>
  <c r="N23" i="3"/>
  <c r="N19" i="3"/>
  <c r="N15" i="3"/>
  <c r="N11" i="3"/>
  <c r="N7" i="3"/>
  <c r="N26" i="3"/>
  <c r="N18" i="3"/>
  <c r="N6" i="3"/>
  <c r="N22" i="3"/>
  <c r="N14" i="3"/>
  <c r="N10" i="3"/>
  <c r="E25" i="3"/>
  <c r="E21" i="3"/>
  <c r="E17" i="3"/>
  <c r="E13" i="3"/>
  <c r="E9" i="3"/>
  <c r="E5" i="3"/>
  <c r="E12" i="3"/>
  <c r="E24" i="3"/>
  <c r="E20" i="3"/>
  <c r="E16" i="3"/>
  <c r="E8" i="3"/>
  <c r="E27" i="3"/>
  <c r="E23" i="3"/>
  <c r="E19" i="3"/>
  <c r="E15" i="3"/>
  <c r="E11" i="3"/>
  <c r="E7" i="3"/>
  <c r="E26" i="3"/>
  <c r="E18" i="3"/>
  <c r="E10" i="3"/>
  <c r="E22" i="3"/>
  <c r="E14" i="3"/>
  <c r="E6" i="3"/>
  <c r="K16" i="3"/>
  <c r="K12" i="3"/>
  <c r="K8" i="3"/>
  <c r="K4" i="3"/>
  <c r="K11" i="3"/>
  <c r="K19" i="3"/>
  <c r="K15" i="3"/>
  <c r="K7" i="3"/>
  <c r="K18" i="3"/>
  <c r="K14" i="3"/>
  <c r="K10" i="3"/>
  <c r="K6" i="3"/>
  <c r="K17" i="3"/>
  <c r="K9" i="3"/>
  <c r="K13" i="3"/>
  <c r="K5" i="3"/>
  <c r="T27" i="3"/>
  <c r="T23" i="3"/>
  <c r="T19" i="3"/>
  <c r="T15" i="3"/>
  <c r="T11" i="3"/>
  <c r="T7" i="3"/>
  <c r="T3" i="3"/>
  <c r="T26" i="3"/>
  <c r="T18" i="3"/>
  <c r="T14" i="3"/>
  <c r="T6" i="3"/>
  <c r="T22" i="3"/>
  <c r="T10" i="3"/>
  <c r="T25" i="3"/>
  <c r="T21" i="3"/>
  <c r="T17" i="3"/>
  <c r="T13" i="3"/>
  <c r="T9" i="3"/>
  <c r="T5" i="3"/>
  <c r="T28" i="3"/>
  <c r="T24" i="3"/>
  <c r="T16" i="3"/>
  <c r="T12" i="3"/>
  <c r="T4" i="3"/>
  <c r="T20" i="3"/>
  <c r="T8" i="3"/>
  <c r="H20" i="3"/>
  <c r="H16" i="3"/>
  <c r="H12" i="3"/>
  <c r="H8" i="3"/>
  <c r="H4" i="3"/>
  <c r="H19" i="3"/>
  <c r="H11" i="3"/>
  <c r="H15" i="3"/>
  <c r="H7" i="3"/>
  <c r="H18" i="3"/>
  <c r="H14" i="3"/>
  <c r="H10" i="3"/>
  <c r="H6" i="3"/>
  <c r="H21" i="3"/>
  <c r="H9" i="3"/>
  <c r="H17" i="3"/>
  <c r="H13" i="3"/>
  <c r="H5" i="3"/>
  <c r="B6" i="3"/>
  <c r="B10" i="3"/>
  <c r="B14" i="3"/>
  <c r="B18" i="3"/>
  <c r="B22" i="3"/>
  <c r="B26" i="3"/>
  <c r="B7" i="3"/>
  <c r="B19" i="3"/>
  <c r="B27" i="3"/>
  <c r="B15" i="3"/>
  <c r="B4" i="3"/>
  <c r="B8" i="3"/>
  <c r="B12" i="3"/>
  <c r="B16" i="3"/>
  <c r="B20" i="3"/>
  <c r="B24" i="3"/>
  <c r="B3" i="3"/>
  <c r="B5" i="3"/>
  <c r="B13" i="3"/>
  <c r="B25" i="3"/>
  <c r="B11" i="3"/>
  <c r="B23" i="3"/>
  <c r="B9" i="3"/>
  <c r="B17" i="3"/>
  <c r="B21" i="3"/>
  <c r="Q5" i="3"/>
  <c r="Q25" i="3"/>
  <c r="Q21" i="3"/>
  <c r="Q17" i="3"/>
  <c r="Q13" i="3"/>
  <c r="Q9" i="3"/>
  <c r="Q20" i="3"/>
  <c r="Q12" i="3"/>
  <c r="Q8" i="3"/>
  <c r="Q28" i="3"/>
  <c r="Q24" i="3"/>
  <c r="Q16" i="3"/>
  <c r="Q3" i="3"/>
  <c r="Q27" i="3"/>
  <c r="Q23" i="3"/>
  <c r="Q19" i="3"/>
  <c r="Q15" i="3"/>
  <c r="Q11" i="3"/>
  <c r="Q7" i="3"/>
  <c r="Q26" i="3"/>
  <c r="Q18" i="3"/>
  <c r="Q10" i="3"/>
  <c r="Q4" i="3"/>
  <c r="Q22" i="3"/>
  <c r="Q14" i="3"/>
  <c r="Q6" i="3"/>
</calcChain>
</file>

<file path=xl/sharedStrings.xml><?xml version="1.0" encoding="utf-8"?>
<sst xmlns="http://schemas.openxmlformats.org/spreadsheetml/2006/main" count="50" uniqueCount="28">
  <si>
    <t>Weight</t>
  </si>
  <si>
    <t>Final Drive</t>
  </si>
  <si>
    <t>Dyno source</t>
  </si>
  <si>
    <t>Drive tire</t>
  </si>
  <si>
    <t>Tire Diameter</t>
  </si>
  <si>
    <t>245/40-17</t>
  </si>
  <si>
    <t>Dyno type</t>
  </si>
  <si>
    <t>Revs/mi</t>
  </si>
  <si>
    <t>Speed</t>
  </si>
  <si>
    <t>Accel</t>
  </si>
  <si>
    <t>Mods/Notes</t>
  </si>
  <si>
    <t>265/35-18</t>
  </si>
  <si>
    <t>http://www.superchevy.com/technical/engines_drivetrain/completebuilds_testing/sucp_0909_chevy_small_block_testing/index.html</t>
  </si>
  <si>
    <t>Engine</t>
  </si>
  <si>
    <t>Dyno adjust</t>
  </si>
  <si>
    <t>Trans Gear</t>
  </si>
  <si>
    <t>see article</t>
  </si>
  <si>
    <t>BRZ</t>
  </si>
  <si>
    <t>RX8</t>
  </si>
  <si>
    <t>http://www.roadraceautox.com/showthread.php?t=33690&amp;page=36</t>
  </si>
  <si>
    <t>5.0 Mustang</t>
  </si>
  <si>
    <t>265/40-18</t>
  </si>
  <si>
    <t>http://www.roadraceautox.com/showthread.php?t=32159&amp;page=4</t>
  </si>
  <si>
    <t>BMW 328</t>
  </si>
  <si>
    <t>255/40-17</t>
  </si>
  <si>
    <t>WRX</t>
  </si>
  <si>
    <t>Wat</t>
  </si>
  <si>
    <t>STX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</si>
</sst>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0" borderId="0" xfId="0" applyFont="1"/>
    <xf numFmtId="0" fontId="3" fillId="0" borderId="0" xfId="2" applyNumberFormat="1" applyAlignment="1" applyProtection="1">
      <alignment wrapText="1"/>
    </xf>
    <xf numFmtId="0" fontId="1" fillId="2" borderId="0" xfId="1"/>
    <xf numFmtId="0" fontId="3" fillId="0" borderId="0" xfId="2" applyAlignment="1" applyProtection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'Thrust Calcs'!$A$1</c:f>
              <c:strCache>
                <c:ptCount val="1"/>
                <c:pt idx="0">
                  <c:v>BRZ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'Thrust Calcs'!$B$6:$B$25</c:f>
              <c:numCache>
                <c:formatCode>General</c:formatCode>
                <c:ptCount val="20"/>
                <c:pt idx="0">
                  <c:v>23.073209082407178</c:v>
                </c:pt>
                <c:pt idx="1">
                  <c:v>25.170773544444192</c:v>
                </c:pt>
                <c:pt idx="2">
                  <c:v>27.268338006481208</c:v>
                </c:pt>
                <c:pt idx="3">
                  <c:v>29.365902468518225</c:v>
                </c:pt>
                <c:pt idx="4">
                  <c:v>31.463466930555242</c:v>
                </c:pt>
                <c:pt idx="5">
                  <c:v>33.561031392592255</c:v>
                </c:pt>
                <c:pt idx="6">
                  <c:v>35.658595854629276</c:v>
                </c:pt>
                <c:pt idx="7">
                  <c:v>37.756160316666289</c:v>
                </c:pt>
                <c:pt idx="8">
                  <c:v>39.853724778703302</c:v>
                </c:pt>
                <c:pt idx="9">
                  <c:v>41.951289240740323</c:v>
                </c:pt>
                <c:pt idx="10">
                  <c:v>44.048853702777336</c:v>
                </c:pt>
                <c:pt idx="11">
                  <c:v>46.146418164814357</c:v>
                </c:pt>
                <c:pt idx="12">
                  <c:v>48.24398262685137</c:v>
                </c:pt>
                <c:pt idx="13">
                  <c:v>50.341547088888383</c:v>
                </c:pt>
                <c:pt idx="14">
                  <c:v>52.439111550925404</c:v>
                </c:pt>
                <c:pt idx="15">
                  <c:v>54.536676012962417</c:v>
                </c:pt>
                <c:pt idx="16">
                  <c:v>56.634240474999437</c:v>
                </c:pt>
                <c:pt idx="17">
                  <c:v>58.731804937036451</c:v>
                </c:pt>
                <c:pt idx="18">
                  <c:v>60.829369399073464</c:v>
                </c:pt>
                <c:pt idx="19">
                  <c:v>62.926933861110484</c:v>
                </c:pt>
              </c:numCache>
            </c:numRef>
          </c:xVal>
          <c:yVal>
            <c:numRef>
              <c:f>'Thrust Calcs'!$A$6:$A$25</c:f>
              <c:numCache>
                <c:formatCode>General</c:formatCode>
                <c:ptCount val="20"/>
                <c:pt idx="0">
                  <c:v>0.46403710392931879</c:v>
                </c:pt>
                <c:pt idx="1">
                  <c:v>0.47434903957219254</c:v>
                </c:pt>
                <c:pt idx="2">
                  <c:v>0.46403710392931879</c:v>
                </c:pt>
                <c:pt idx="3">
                  <c:v>0.42966398511973958</c:v>
                </c:pt>
                <c:pt idx="4">
                  <c:v>0.40560280195303416</c:v>
                </c:pt>
                <c:pt idx="5">
                  <c:v>0.41935204947686583</c:v>
                </c:pt>
                <c:pt idx="6">
                  <c:v>0.42966398511973958</c:v>
                </c:pt>
                <c:pt idx="7">
                  <c:v>0.46403710392931879</c:v>
                </c:pt>
                <c:pt idx="8">
                  <c:v>0.48122366333410838</c:v>
                </c:pt>
                <c:pt idx="9">
                  <c:v>0.46403710392931879</c:v>
                </c:pt>
                <c:pt idx="10">
                  <c:v>0.46403710392931879</c:v>
                </c:pt>
                <c:pt idx="11">
                  <c:v>0.46403710392931879</c:v>
                </c:pt>
                <c:pt idx="12">
                  <c:v>0.46403710392931879</c:v>
                </c:pt>
                <c:pt idx="13">
                  <c:v>0.46403710392931879</c:v>
                </c:pt>
                <c:pt idx="14">
                  <c:v>0.46403710392931879</c:v>
                </c:pt>
                <c:pt idx="15">
                  <c:v>0.45716248016740296</c:v>
                </c:pt>
                <c:pt idx="16">
                  <c:v>0.44685054452452921</c:v>
                </c:pt>
                <c:pt idx="17">
                  <c:v>0.42966398511973958</c:v>
                </c:pt>
                <c:pt idx="18">
                  <c:v>0.38841624254824464</c:v>
                </c:pt>
                <c:pt idx="19">
                  <c:v>0.34373118809579167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'Thrust Calcs'!$D$1</c:f>
              <c:strCache>
                <c:ptCount val="1"/>
                <c:pt idx="0">
                  <c:v>RX8</c:v>
                </c:pt>
              </c:strCache>
            </c:strRef>
          </c:tx>
          <c:marker>
            <c:symbol val="none"/>
          </c:marker>
          <c:xVal>
            <c:numRef>
              <c:f>'Thrust Calcs'!$E$5:$E$31</c:f>
              <c:numCache>
                <c:formatCode>General</c:formatCode>
                <c:ptCount val="27"/>
                <c:pt idx="0">
                  <c:v>18.661130269524858</c:v>
                </c:pt>
                <c:pt idx="1">
                  <c:v>20.527243296477344</c:v>
                </c:pt>
                <c:pt idx="2">
                  <c:v>22.393356323429828</c:v>
                </c:pt>
                <c:pt idx="3">
                  <c:v>24.259469350382314</c:v>
                </c:pt>
                <c:pt idx="4">
                  <c:v>26.125582377334801</c:v>
                </c:pt>
                <c:pt idx="5">
                  <c:v>27.991695404287285</c:v>
                </c:pt>
                <c:pt idx="6">
                  <c:v>29.857808431239771</c:v>
                </c:pt>
                <c:pt idx="7">
                  <c:v>31.723921458192258</c:v>
                </c:pt>
                <c:pt idx="8">
                  <c:v>33.590034485144741</c:v>
                </c:pt>
                <c:pt idx="9">
                  <c:v>35.456147512097232</c:v>
                </c:pt>
                <c:pt idx="10">
                  <c:v>37.322260539049715</c:v>
                </c:pt>
                <c:pt idx="11">
                  <c:v>39.188373566002198</c:v>
                </c:pt>
                <c:pt idx="12">
                  <c:v>41.054486592954689</c:v>
                </c:pt>
                <c:pt idx="13">
                  <c:v>42.920599619907172</c:v>
                </c:pt>
                <c:pt idx="14">
                  <c:v>44.786712646859655</c:v>
                </c:pt>
                <c:pt idx="15">
                  <c:v>46.652825673812146</c:v>
                </c:pt>
                <c:pt idx="16">
                  <c:v>48.518938700764629</c:v>
                </c:pt>
                <c:pt idx="17">
                  <c:v>50.385051727717112</c:v>
                </c:pt>
                <c:pt idx="18">
                  <c:v>52.251164754669603</c:v>
                </c:pt>
                <c:pt idx="19">
                  <c:v>54.117277781622086</c:v>
                </c:pt>
                <c:pt idx="20">
                  <c:v>55.983390808574569</c:v>
                </c:pt>
                <c:pt idx="21">
                  <c:v>57.849503835527059</c:v>
                </c:pt>
                <c:pt idx="22">
                  <c:v>59.715616862479543</c:v>
                </c:pt>
                <c:pt idx="23">
                  <c:v>61.581729889432026</c:v>
                </c:pt>
                <c:pt idx="24">
                  <c:v>63.447842916384516</c:v>
                </c:pt>
                <c:pt idx="25">
                  <c:v>65.313955943337007</c:v>
                </c:pt>
                <c:pt idx="26">
                  <c:v>67.180068970289483</c:v>
                </c:pt>
              </c:numCache>
            </c:numRef>
          </c:xVal>
          <c:yVal>
            <c:numRef>
              <c:f>'Thrust Calcs'!$D$5:$D$31</c:f>
              <c:numCache>
                <c:formatCode>General</c:formatCode>
                <c:ptCount val="27"/>
                <c:pt idx="0">
                  <c:v>0.34531822319886984</c:v>
                </c:pt>
                <c:pt idx="1">
                  <c:v>0.36603731659080213</c:v>
                </c:pt>
                <c:pt idx="2">
                  <c:v>0.37294368105477943</c:v>
                </c:pt>
                <c:pt idx="3">
                  <c:v>0.3798500455187569</c:v>
                </c:pt>
                <c:pt idx="4">
                  <c:v>0.38675640998273425</c:v>
                </c:pt>
                <c:pt idx="5">
                  <c:v>0.39366277444671166</c:v>
                </c:pt>
                <c:pt idx="6">
                  <c:v>0.39711595667870037</c:v>
                </c:pt>
                <c:pt idx="7">
                  <c:v>0.41438186783864384</c:v>
                </c:pt>
                <c:pt idx="8">
                  <c:v>0.43164777899858742</c:v>
                </c:pt>
                <c:pt idx="9">
                  <c:v>0.4661796013184743</c:v>
                </c:pt>
                <c:pt idx="10">
                  <c:v>0.48344551247841794</c:v>
                </c:pt>
                <c:pt idx="11">
                  <c:v>0.48344551247841794</c:v>
                </c:pt>
                <c:pt idx="12">
                  <c:v>0.48344551247841794</c:v>
                </c:pt>
                <c:pt idx="13">
                  <c:v>0.49380505917438389</c:v>
                </c:pt>
                <c:pt idx="14">
                  <c:v>0.49380505917438389</c:v>
                </c:pt>
                <c:pt idx="15">
                  <c:v>0.49035187694239529</c:v>
                </c:pt>
                <c:pt idx="16">
                  <c:v>0.50071142363836141</c:v>
                </c:pt>
                <c:pt idx="17">
                  <c:v>0.49035187694239529</c:v>
                </c:pt>
                <c:pt idx="18">
                  <c:v>0.49380505917438389</c:v>
                </c:pt>
                <c:pt idx="19">
                  <c:v>0.47653914801444047</c:v>
                </c:pt>
                <c:pt idx="20">
                  <c:v>0.4661796013184743</c:v>
                </c:pt>
                <c:pt idx="21">
                  <c:v>0.44891369015853083</c:v>
                </c:pt>
                <c:pt idx="22">
                  <c:v>0.43855414346256483</c:v>
                </c:pt>
                <c:pt idx="23">
                  <c:v>0.43164777899858742</c:v>
                </c:pt>
                <c:pt idx="24">
                  <c:v>0.42128823230262125</c:v>
                </c:pt>
                <c:pt idx="25">
                  <c:v>0.41438186783864384</c:v>
                </c:pt>
                <c:pt idx="26">
                  <c:v>0.39711595667870037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'Thrust Calcs'!$G$1</c:f>
              <c:strCache>
                <c:ptCount val="1"/>
                <c:pt idx="0">
                  <c:v>BMW 328</c:v>
                </c:pt>
              </c:strCache>
            </c:strRef>
          </c:tx>
          <c:marker>
            <c:symbol val="none"/>
          </c:marker>
          <c:xVal>
            <c:numRef>
              <c:f>'Thrust Calcs'!$H$6:$H$21</c:f>
              <c:numCache>
                <c:formatCode>General</c:formatCode>
                <c:ptCount val="16"/>
                <c:pt idx="0">
                  <c:v>28.034427777949105</c:v>
                </c:pt>
                <c:pt idx="1">
                  <c:v>30.583012121399026</c:v>
                </c:pt>
                <c:pt idx="2">
                  <c:v>33.131596464848947</c:v>
                </c:pt>
                <c:pt idx="3">
                  <c:v>35.680180808298864</c:v>
                </c:pt>
                <c:pt idx="4">
                  <c:v>38.228765151748782</c:v>
                </c:pt>
                <c:pt idx="5">
                  <c:v>40.777349495198699</c:v>
                </c:pt>
                <c:pt idx="6">
                  <c:v>43.325933838648616</c:v>
                </c:pt>
                <c:pt idx="7">
                  <c:v>45.874518182098541</c:v>
                </c:pt>
                <c:pt idx="8">
                  <c:v>48.423102525548458</c:v>
                </c:pt>
                <c:pt idx="9">
                  <c:v>50.971686868998376</c:v>
                </c:pt>
                <c:pt idx="10">
                  <c:v>53.520271212448293</c:v>
                </c:pt>
                <c:pt idx="11">
                  <c:v>56.06885555589821</c:v>
                </c:pt>
                <c:pt idx="12">
                  <c:v>58.617439899348135</c:v>
                </c:pt>
                <c:pt idx="13">
                  <c:v>61.166024242798052</c:v>
                </c:pt>
                <c:pt idx="14">
                  <c:v>63.714608586247969</c:v>
                </c:pt>
                <c:pt idx="15">
                  <c:v>66.263192929697894</c:v>
                </c:pt>
              </c:numCache>
            </c:numRef>
          </c:xVal>
          <c:yVal>
            <c:numRef>
              <c:f>'Thrust Calcs'!$G$6:$G$21</c:f>
              <c:numCache>
                <c:formatCode>General</c:formatCode>
                <c:ptCount val="16"/>
                <c:pt idx="0">
                  <c:v>0.40772540571428567</c:v>
                </c:pt>
                <c:pt idx="1">
                  <c:v>0.40272264000000008</c:v>
                </c:pt>
                <c:pt idx="2">
                  <c:v>0.41522955428571434</c:v>
                </c:pt>
                <c:pt idx="3">
                  <c:v>0.4227337028571429</c:v>
                </c:pt>
                <c:pt idx="4">
                  <c:v>0.46525721142857152</c:v>
                </c:pt>
                <c:pt idx="5">
                  <c:v>0.50277795428571437</c:v>
                </c:pt>
                <c:pt idx="6">
                  <c:v>0.50027657142857151</c:v>
                </c:pt>
                <c:pt idx="7">
                  <c:v>0.4952738057142857</c:v>
                </c:pt>
                <c:pt idx="8">
                  <c:v>0.4902710400000001</c:v>
                </c:pt>
                <c:pt idx="9">
                  <c:v>0.48526827428571434</c:v>
                </c:pt>
                <c:pt idx="10">
                  <c:v>0.46775859428571426</c:v>
                </c:pt>
                <c:pt idx="11">
                  <c:v>0.46775859428571426</c:v>
                </c:pt>
                <c:pt idx="12">
                  <c:v>0.46775859428571426</c:v>
                </c:pt>
                <c:pt idx="13">
                  <c:v>0.46775859428571426</c:v>
                </c:pt>
                <c:pt idx="14">
                  <c:v>0.42523508571428581</c:v>
                </c:pt>
                <c:pt idx="15">
                  <c:v>0.37270604571428573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'Thrust Calcs'!$J$1</c:f>
              <c:strCache>
                <c:ptCount val="1"/>
                <c:pt idx="0">
                  <c:v>5.0 Mustang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'Thrust Calcs'!$K$4:$K$25</c:f>
              <c:numCache>
                <c:formatCode>General</c:formatCode>
                <c:ptCount val="22"/>
                <c:pt idx="0">
                  <c:v>21.970408834060642</c:v>
                </c:pt>
                <c:pt idx="1">
                  <c:v>24.41156537117849</c:v>
                </c:pt>
                <c:pt idx="2">
                  <c:v>26.852721908296338</c:v>
                </c:pt>
                <c:pt idx="3">
                  <c:v>29.293878445414187</c:v>
                </c:pt>
                <c:pt idx="4">
                  <c:v>31.735034982532039</c:v>
                </c:pt>
                <c:pt idx="5">
                  <c:v>34.176191519649883</c:v>
                </c:pt>
                <c:pt idx="6">
                  <c:v>36.617348056767739</c:v>
                </c:pt>
                <c:pt idx="7">
                  <c:v>39.058504593885587</c:v>
                </c:pt>
                <c:pt idx="8">
                  <c:v>41.499661131003435</c:v>
                </c:pt>
                <c:pt idx="9">
                  <c:v>43.940817668121284</c:v>
                </c:pt>
                <c:pt idx="10">
                  <c:v>46.381974205239132</c:v>
                </c:pt>
                <c:pt idx="11">
                  <c:v>48.82313074235698</c:v>
                </c:pt>
                <c:pt idx="12">
                  <c:v>51.264287279474829</c:v>
                </c:pt>
                <c:pt idx="13">
                  <c:v>53.705443816592677</c:v>
                </c:pt>
                <c:pt idx="14">
                  <c:v>56.146600353710525</c:v>
                </c:pt>
                <c:pt idx="15">
                  <c:v>58.587756890828373</c:v>
                </c:pt>
                <c:pt idx="16">
                  <c:v>61.028913427946229</c:v>
                </c:pt>
                <c:pt idx="17">
                  <c:v>63.470069965064077</c:v>
                </c:pt>
                <c:pt idx="18">
                  <c:v>65.911226502181918</c:v>
                </c:pt>
                <c:pt idx="19">
                  <c:v>68.352383039299767</c:v>
                </c:pt>
                <c:pt idx="20">
                  <c:v>70.793539576417629</c:v>
                </c:pt>
                <c:pt idx="21">
                  <c:v>73.234696113535477</c:v>
                </c:pt>
              </c:numCache>
            </c:numRef>
          </c:xVal>
          <c:yVal>
            <c:numRef>
              <c:f>'Thrust Calcs'!$J$4:$J$25</c:f>
              <c:numCache>
                <c:formatCode>General</c:formatCode>
                <c:ptCount val="22"/>
                <c:pt idx="0">
                  <c:v>0.59865071770334943</c:v>
                </c:pt>
                <c:pt idx="1">
                  <c:v>0.68417224880382788</c:v>
                </c:pt>
                <c:pt idx="2">
                  <c:v>0.71624282296650732</c:v>
                </c:pt>
                <c:pt idx="3">
                  <c:v>0.76969377990430632</c:v>
                </c:pt>
                <c:pt idx="4">
                  <c:v>0.75900358851674654</c:v>
                </c:pt>
                <c:pt idx="5">
                  <c:v>0.76969377990430632</c:v>
                </c:pt>
                <c:pt idx="6">
                  <c:v>0.79107416267942599</c:v>
                </c:pt>
                <c:pt idx="7">
                  <c:v>0.82314473684210543</c:v>
                </c:pt>
                <c:pt idx="8">
                  <c:v>0.86804354066985645</c:v>
                </c:pt>
                <c:pt idx="9">
                  <c:v>0.83383492822966521</c:v>
                </c:pt>
                <c:pt idx="10">
                  <c:v>0.83383492822966521</c:v>
                </c:pt>
                <c:pt idx="11">
                  <c:v>0.84452511961722498</c:v>
                </c:pt>
                <c:pt idx="12">
                  <c:v>0.84452511961722498</c:v>
                </c:pt>
                <c:pt idx="13">
                  <c:v>0.81245454545454554</c:v>
                </c:pt>
                <c:pt idx="14">
                  <c:v>0.79107416267942599</c:v>
                </c:pt>
                <c:pt idx="15">
                  <c:v>0.76969377990430632</c:v>
                </c:pt>
                <c:pt idx="16">
                  <c:v>0.75900358851674654</c:v>
                </c:pt>
                <c:pt idx="17">
                  <c:v>0.74831339712918676</c:v>
                </c:pt>
                <c:pt idx="18">
                  <c:v>0.69486244019138765</c:v>
                </c:pt>
                <c:pt idx="19">
                  <c:v>0.64141148325358865</c:v>
                </c:pt>
                <c:pt idx="20">
                  <c:v>0.59865071770334943</c:v>
                </c:pt>
                <c:pt idx="21">
                  <c:v>0.55588995215311021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'Thrust Calcs'!$M$1</c:f>
              <c:strCache>
                <c:ptCount val="1"/>
                <c:pt idx="0">
                  <c:v>WRX</c:v>
                </c:pt>
              </c:strCache>
            </c:strRef>
          </c:tx>
          <c:marker>
            <c:symbol val="none"/>
          </c:marker>
          <c:xVal>
            <c:numRef>
              <c:f>'Thrust Calcs'!$N$6:$N$28</c:f>
              <c:numCache>
                <c:formatCode>General</c:formatCode>
                <c:ptCount val="23"/>
                <c:pt idx="0">
                  <c:v>27.021510319069222</c:v>
                </c:pt>
                <c:pt idx="1">
                  <c:v>29.478011257166425</c:v>
                </c:pt>
                <c:pt idx="2">
                  <c:v>31.934512195263626</c:v>
                </c:pt>
                <c:pt idx="3">
                  <c:v>34.391013133360829</c:v>
                </c:pt>
                <c:pt idx="4">
                  <c:v>36.847514071458029</c:v>
                </c:pt>
                <c:pt idx="5">
                  <c:v>39.304015009555236</c:v>
                </c:pt>
                <c:pt idx="6">
                  <c:v>41.760515947652436</c:v>
                </c:pt>
                <c:pt idx="7">
                  <c:v>44.217016885749636</c:v>
                </c:pt>
                <c:pt idx="8">
                  <c:v>46.673517823846836</c:v>
                </c:pt>
                <c:pt idx="9">
                  <c:v>49.130018761944044</c:v>
                </c:pt>
                <c:pt idx="10">
                  <c:v>51.586519700041244</c:v>
                </c:pt>
                <c:pt idx="11">
                  <c:v>54.043020638138444</c:v>
                </c:pt>
                <c:pt idx="12">
                  <c:v>56.499521576235651</c:v>
                </c:pt>
                <c:pt idx="13">
                  <c:v>58.956022514332851</c:v>
                </c:pt>
                <c:pt idx="14">
                  <c:v>61.412523452430051</c:v>
                </c:pt>
                <c:pt idx="15">
                  <c:v>63.869024390527251</c:v>
                </c:pt>
                <c:pt idx="16">
                  <c:v>66.325525328624451</c:v>
                </c:pt>
                <c:pt idx="17">
                  <c:v>68.782026266721658</c:v>
                </c:pt>
                <c:pt idx="18">
                  <c:v>71.238527204818865</c:v>
                </c:pt>
                <c:pt idx="19">
                  <c:v>73.695028142916058</c:v>
                </c:pt>
                <c:pt idx="20">
                  <c:v>76.151529081013265</c:v>
                </c:pt>
                <c:pt idx="21">
                  <c:v>78.608030019110473</c:v>
                </c:pt>
                <c:pt idx="22">
                  <c:v>81.064530957207666</c:v>
                </c:pt>
              </c:numCache>
            </c:numRef>
          </c:xVal>
          <c:yVal>
            <c:numRef>
              <c:f>'Thrust Calcs'!$M$6:$M$28</c:f>
              <c:numCache>
                <c:formatCode>General</c:formatCode>
                <c:ptCount val="23"/>
                <c:pt idx="0">
                  <c:v>0.41303840171858214</c:v>
                </c:pt>
                <c:pt idx="1">
                  <c:v>0.50992395273899038</c:v>
                </c:pt>
                <c:pt idx="2">
                  <c:v>0.60425988399570352</c:v>
                </c:pt>
                <c:pt idx="3">
                  <c:v>0.55581710848549937</c:v>
                </c:pt>
                <c:pt idx="4">
                  <c:v>0.58131330612244891</c:v>
                </c:pt>
                <c:pt idx="5">
                  <c:v>0.58131330612244891</c:v>
                </c:pt>
                <c:pt idx="6">
                  <c:v>0.5685652073039742</c:v>
                </c:pt>
                <c:pt idx="7">
                  <c:v>0.56091634801288937</c:v>
                </c:pt>
                <c:pt idx="8">
                  <c:v>0.54816824919441465</c:v>
                </c:pt>
                <c:pt idx="9">
                  <c:v>0.54816824919441465</c:v>
                </c:pt>
                <c:pt idx="10">
                  <c:v>0.55581710848549937</c:v>
                </c:pt>
                <c:pt idx="11">
                  <c:v>0.54561862943071959</c:v>
                </c:pt>
                <c:pt idx="12">
                  <c:v>0.5226720515574651</c:v>
                </c:pt>
                <c:pt idx="13">
                  <c:v>0.49717585392051561</c:v>
                </c:pt>
                <c:pt idx="14">
                  <c:v>0.44363383888292163</c:v>
                </c:pt>
                <c:pt idx="15">
                  <c:v>0.41558802148227714</c:v>
                </c:pt>
                <c:pt idx="16">
                  <c:v>0.35694676691729321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</c:ser>
        <c:ser>
          <c:idx val="8"/>
          <c:order val="5"/>
          <c:tx>
            <c:strRef>
              <c:f>'Thrust Calcs'!$Y$1</c:f>
              <c:strCache>
                <c:ptCount val="1"/>
                <c:pt idx="0">
                  <c:v>Wat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'Thrust Calcs'!$Z$6:$Z$23</c:f>
              <c:numCache>
                <c:formatCode>General</c:formatCode>
                <c:ptCount val="18"/>
                <c:pt idx="0">
                  <c:v>26.987267358681525</c:v>
                </c:pt>
                <c:pt idx="1">
                  <c:v>29.440655300379845</c:v>
                </c:pt>
                <c:pt idx="2">
                  <c:v>31.894043242078162</c:v>
                </c:pt>
                <c:pt idx="3">
                  <c:v>34.347431183776486</c:v>
                </c:pt>
                <c:pt idx="4">
                  <c:v>36.800819125474803</c:v>
                </c:pt>
                <c:pt idx="5">
                  <c:v>39.254207067173127</c:v>
                </c:pt>
                <c:pt idx="6">
                  <c:v>41.707595008871444</c:v>
                </c:pt>
                <c:pt idx="7">
                  <c:v>44.160982950569768</c:v>
                </c:pt>
                <c:pt idx="8">
                  <c:v>46.614370892268084</c:v>
                </c:pt>
                <c:pt idx="9">
                  <c:v>49.067758833966408</c:v>
                </c:pt>
                <c:pt idx="10">
                  <c:v>51.521146775664725</c:v>
                </c:pt>
                <c:pt idx="11">
                  <c:v>53.974534717363049</c:v>
                </c:pt>
                <c:pt idx="12">
                  <c:v>56.427922659061366</c:v>
                </c:pt>
                <c:pt idx="13">
                  <c:v>58.88131060075969</c:v>
                </c:pt>
                <c:pt idx="14">
                  <c:v>61.334698542458007</c:v>
                </c:pt>
                <c:pt idx="15">
                  <c:v>63.788086484156324</c:v>
                </c:pt>
                <c:pt idx="16">
                  <c:v>66.241474425854648</c:v>
                </c:pt>
                <c:pt idx="17">
                  <c:v>68.694862367552972</c:v>
                </c:pt>
              </c:numCache>
            </c:numRef>
          </c:xVal>
          <c:yVal>
            <c:numRef>
              <c:f>'Thrust Calcs'!$Y$6:$Y$23</c:f>
              <c:numCache>
                <c:formatCode>General</c:formatCode>
                <c:ptCount val="18"/>
                <c:pt idx="0">
                  <c:v>0.58781378937893791</c:v>
                </c:pt>
                <c:pt idx="1">
                  <c:v>0.59597786978697886</c:v>
                </c:pt>
                <c:pt idx="2">
                  <c:v>0.59801888988898888</c:v>
                </c:pt>
                <c:pt idx="3">
                  <c:v>0.63067521152115225</c:v>
                </c:pt>
                <c:pt idx="4">
                  <c:v>0.6572084728472849</c:v>
                </c:pt>
                <c:pt idx="5">
                  <c:v>0.66333153315331539</c:v>
                </c:pt>
                <c:pt idx="6">
                  <c:v>0.67761867386738661</c:v>
                </c:pt>
                <c:pt idx="7">
                  <c:v>0.67557765376537648</c:v>
                </c:pt>
                <c:pt idx="8">
                  <c:v>0.67149561356135623</c:v>
                </c:pt>
                <c:pt idx="9">
                  <c:v>0.66741357335733575</c:v>
                </c:pt>
                <c:pt idx="10">
                  <c:v>0.65924949294929491</c:v>
                </c:pt>
                <c:pt idx="11">
                  <c:v>0.64904439243924383</c:v>
                </c:pt>
                <c:pt idx="12">
                  <c:v>0.64088031203120321</c:v>
                </c:pt>
                <c:pt idx="13">
                  <c:v>0.62659317131713166</c:v>
                </c:pt>
                <c:pt idx="14">
                  <c:v>0.60210093009300925</c:v>
                </c:pt>
                <c:pt idx="15">
                  <c:v>0.58577276927692767</c:v>
                </c:pt>
                <c:pt idx="16">
                  <c:v>0.56128052805280537</c:v>
                </c:pt>
                <c:pt idx="17">
                  <c:v>0.53882930693069309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7824"/>
        <c:axId val="65039360"/>
      </c:scatterChart>
      <c:valAx>
        <c:axId val="65037824"/>
        <c:scaling>
          <c:orientation val="minMax"/>
          <c:max val="70"/>
          <c:min val="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039360"/>
        <c:crosses val="autoZero"/>
        <c:crossBetween val="midCat"/>
      </c:valAx>
      <c:valAx>
        <c:axId val="65039360"/>
        <c:scaling>
          <c:orientation val="minMax"/>
          <c:max val="0.85000000000000009"/>
          <c:min val="0.3500000000000000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37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19</xdr:col>
      <xdr:colOff>171450</xdr:colOff>
      <xdr:row>36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chevy.com/technical/engines_drivetrain/completebuilds_testing/sucp_0909_chevy_small_block_testing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B6" sqref="B6"/>
    </sheetView>
  </sheetViews>
  <sheetFormatPr defaultRowHeight="15" x14ac:dyDescent="0.25"/>
  <cols>
    <col min="1" max="1" width="13.28515625" bestFit="1" customWidth="1"/>
    <col min="2" max="2" width="17.5703125" customWidth="1"/>
    <col min="3" max="3" width="15.7109375" customWidth="1"/>
    <col min="4" max="4" width="18.140625" bestFit="1" customWidth="1"/>
    <col min="5" max="5" width="16.7109375" customWidth="1"/>
    <col min="6" max="6" width="18.140625" customWidth="1"/>
    <col min="7" max="7" width="12.5703125" customWidth="1"/>
  </cols>
  <sheetData>
    <row r="1" spans="1:7" s="1" customFormat="1" x14ac:dyDescent="0.25">
      <c r="B1" s="1" t="s">
        <v>17</v>
      </c>
      <c r="C1" s="1" t="s">
        <v>18</v>
      </c>
      <c r="D1" s="1" t="s">
        <v>23</v>
      </c>
      <c r="E1" s="1" t="s">
        <v>20</v>
      </c>
      <c r="F1" s="1" t="s">
        <v>25</v>
      </c>
      <c r="G1" s="1" t="s">
        <v>26</v>
      </c>
    </row>
    <row r="2" spans="1:7" x14ac:dyDescent="0.25">
      <c r="A2" t="s">
        <v>6</v>
      </c>
      <c r="G2" t="s">
        <v>13</v>
      </c>
    </row>
    <row r="3" spans="1:7" x14ac:dyDescent="0.25">
      <c r="A3" t="s">
        <v>14</v>
      </c>
      <c r="B3">
        <v>1.03</v>
      </c>
      <c r="C3">
        <v>1</v>
      </c>
      <c r="D3">
        <v>1</v>
      </c>
      <c r="E3">
        <v>1</v>
      </c>
      <c r="F3">
        <v>1</v>
      </c>
      <c r="G3">
        <v>0.85</v>
      </c>
    </row>
    <row r="4" spans="1:7" x14ac:dyDescent="0.25">
      <c r="A4" t="s">
        <v>10</v>
      </c>
      <c r="B4" t="s">
        <v>27</v>
      </c>
      <c r="C4" t="s">
        <v>27</v>
      </c>
      <c r="D4" t="s">
        <v>27</v>
      </c>
      <c r="E4" t="s">
        <v>27</v>
      </c>
      <c r="F4" t="s">
        <v>27</v>
      </c>
      <c r="G4" t="s">
        <v>16</v>
      </c>
    </row>
    <row r="5" spans="1:7" x14ac:dyDescent="0.25">
      <c r="A5" t="s">
        <v>0</v>
      </c>
      <c r="B5">
        <v>2550</v>
      </c>
      <c r="C5">
        <v>2770</v>
      </c>
      <c r="D5">
        <v>2800</v>
      </c>
      <c r="E5">
        <v>3420</v>
      </c>
      <c r="F5">
        <v>2850</v>
      </c>
      <c r="G5">
        <v>3030</v>
      </c>
    </row>
    <row r="6" spans="1:7" x14ac:dyDescent="0.25">
      <c r="A6" t="s">
        <v>1</v>
      </c>
      <c r="B6">
        <v>4.0999999999999996</v>
      </c>
      <c r="C6">
        <v>4.444</v>
      </c>
      <c r="D6">
        <v>2.93</v>
      </c>
      <c r="E6">
        <v>3.31</v>
      </c>
      <c r="F6">
        <v>3.9</v>
      </c>
      <c r="G6">
        <v>4.88</v>
      </c>
    </row>
    <row r="7" spans="1:7" x14ac:dyDescent="0.25">
      <c r="A7" t="s">
        <v>15</v>
      </c>
      <c r="B7">
        <v>2.1880000000000002</v>
      </c>
      <c r="C7">
        <v>2.2690000000000001</v>
      </c>
      <c r="D7">
        <v>2.4900000000000002</v>
      </c>
      <c r="E7">
        <v>2.4300000000000002</v>
      </c>
      <c r="F7">
        <v>1.9019999999999999</v>
      </c>
      <c r="G7">
        <v>1.64</v>
      </c>
    </row>
    <row r="8" spans="1:7" x14ac:dyDescent="0.25">
      <c r="A8" t="s">
        <v>3</v>
      </c>
      <c r="B8" t="s">
        <v>11</v>
      </c>
      <c r="C8" t="s">
        <v>11</v>
      </c>
      <c r="D8" t="s">
        <v>24</v>
      </c>
      <c r="E8" t="s">
        <v>21</v>
      </c>
      <c r="F8" t="s">
        <v>5</v>
      </c>
      <c r="G8" t="s">
        <v>21</v>
      </c>
    </row>
    <row r="9" spans="1:7" x14ac:dyDescent="0.25">
      <c r="A9" t="s">
        <v>4</v>
      </c>
      <c r="B9">
        <v>25.3</v>
      </c>
      <c r="C9">
        <v>25.3</v>
      </c>
      <c r="D9">
        <v>25</v>
      </c>
      <c r="E9">
        <v>26.4</v>
      </c>
      <c r="F9">
        <v>24.5</v>
      </c>
      <c r="G9">
        <v>26.4</v>
      </c>
    </row>
    <row r="10" spans="1:7" x14ac:dyDescent="0.25">
      <c r="A10" s="3" t="s">
        <v>7</v>
      </c>
      <c r="B10" s="3">
        <f>(63360/(B9 * 3.1415927))</f>
        <v>797.15865971007531</v>
      </c>
      <c r="C10" s="3">
        <f>(63360/(C9 * 3.1415927))</f>
        <v>797.15865971007531</v>
      </c>
      <c r="D10" s="3">
        <f t="shared" ref="D10:G10" si="0">(63360/(D9 * 3.1415927))</f>
        <v>806.72456362659614</v>
      </c>
      <c r="E10" s="3">
        <f t="shared" si="0"/>
        <v>763.94371555548889</v>
      </c>
      <c r="F10" s="3">
        <f t="shared" si="0"/>
        <v>823.18833023122056</v>
      </c>
      <c r="G10" s="3">
        <f t="shared" si="0"/>
        <v>763.94371555548889</v>
      </c>
    </row>
    <row r="11" spans="1:7" s="6" customFormat="1" ht="114.75" customHeight="1" x14ac:dyDescent="0.25">
      <c r="A11" s="6" t="s">
        <v>2</v>
      </c>
      <c r="B11" s="4" t="s">
        <v>19</v>
      </c>
      <c r="C11" s="4"/>
      <c r="D11" s="4"/>
      <c r="E11" s="4" t="s">
        <v>22</v>
      </c>
      <c r="F11" s="2"/>
      <c r="G11" s="4" t="s">
        <v>12</v>
      </c>
    </row>
    <row r="12" spans="1:7" x14ac:dyDescent="0.25">
      <c r="A12">
        <v>2000</v>
      </c>
    </row>
    <row r="13" spans="1:7" x14ac:dyDescent="0.25">
      <c r="A13">
        <v>2250</v>
      </c>
      <c r="E13">
        <v>280</v>
      </c>
    </row>
    <row r="14" spans="1:7" x14ac:dyDescent="0.25">
      <c r="A14">
        <v>2500</v>
      </c>
      <c r="C14">
        <v>100</v>
      </c>
      <c r="E14">
        <v>320</v>
      </c>
    </row>
    <row r="15" spans="1:7" x14ac:dyDescent="0.25">
      <c r="A15">
        <v>2750</v>
      </c>
      <c r="B15">
        <v>135</v>
      </c>
      <c r="C15">
        <v>106</v>
      </c>
      <c r="D15">
        <v>163</v>
      </c>
      <c r="E15">
        <v>335</v>
      </c>
      <c r="F15">
        <v>162</v>
      </c>
      <c r="G15">
        <v>288</v>
      </c>
    </row>
    <row r="16" spans="1:7" x14ac:dyDescent="0.25">
      <c r="A16">
        <v>3000</v>
      </c>
      <c r="B16">
        <v>138</v>
      </c>
      <c r="C16">
        <v>108</v>
      </c>
      <c r="D16">
        <v>161</v>
      </c>
      <c r="E16">
        <v>360</v>
      </c>
      <c r="F16">
        <v>200</v>
      </c>
      <c r="G16">
        <v>292</v>
      </c>
    </row>
    <row r="17" spans="1:7" x14ac:dyDescent="0.25">
      <c r="A17">
        <v>3250</v>
      </c>
      <c r="B17">
        <v>135</v>
      </c>
      <c r="C17">
        <v>110</v>
      </c>
      <c r="D17">
        <v>166</v>
      </c>
      <c r="E17">
        <v>355</v>
      </c>
      <c r="F17">
        <v>237</v>
      </c>
      <c r="G17">
        <v>293</v>
      </c>
    </row>
    <row r="18" spans="1:7" x14ac:dyDescent="0.25">
      <c r="A18">
        <v>3500</v>
      </c>
      <c r="B18">
        <v>125</v>
      </c>
      <c r="C18">
        <v>112</v>
      </c>
      <c r="D18">
        <v>169</v>
      </c>
      <c r="E18">
        <v>360</v>
      </c>
      <c r="F18">
        <v>218</v>
      </c>
      <c r="G18">
        <v>309</v>
      </c>
    </row>
    <row r="19" spans="1:7" x14ac:dyDescent="0.25">
      <c r="A19">
        <v>3750</v>
      </c>
      <c r="B19">
        <v>118</v>
      </c>
      <c r="C19">
        <v>114</v>
      </c>
      <c r="D19">
        <v>186</v>
      </c>
      <c r="E19">
        <v>370</v>
      </c>
      <c r="F19">
        <v>228</v>
      </c>
      <c r="G19">
        <v>322</v>
      </c>
    </row>
    <row r="20" spans="1:7" x14ac:dyDescent="0.25">
      <c r="A20">
        <v>4000</v>
      </c>
      <c r="B20">
        <v>122</v>
      </c>
      <c r="C20">
        <v>115</v>
      </c>
      <c r="D20">
        <v>201</v>
      </c>
      <c r="E20">
        <v>385</v>
      </c>
      <c r="F20">
        <v>228</v>
      </c>
      <c r="G20">
        <v>325</v>
      </c>
    </row>
    <row r="21" spans="1:7" x14ac:dyDescent="0.25">
      <c r="A21">
        <v>4250</v>
      </c>
      <c r="B21">
        <v>125</v>
      </c>
      <c r="C21">
        <v>120</v>
      </c>
      <c r="D21">
        <v>200</v>
      </c>
      <c r="E21">
        <v>406</v>
      </c>
      <c r="F21">
        <v>223</v>
      </c>
      <c r="G21">
        <v>332</v>
      </c>
    </row>
    <row r="22" spans="1:7" x14ac:dyDescent="0.25">
      <c r="A22">
        <v>4500</v>
      </c>
      <c r="B22">
        <v>135</v>
      </c>
      <c r="C22">
        <v>125</v>
      </c>
      <c r="D22">
        <v>198</v>
      </c>
      <c r="E22">
        <v>390</v>
      </c>
      <c r="F22">
        <v>220</v>
      </c>
      <c r="G22">
        <v>331</v>
      </c>
    </row>
    <row r="23" spans="1:7" x14ac:dyDescent="0.25">
      <c r="A23">
        <v>4750</v>
      </c>
      <c r="B23">
        <v>140</v>
      </c>
      <c r="C23">
        <v>135</v>
      </c>
      <c r="D23">
        <v>196</v>
      </c>
      <c r="E23">
        <v>390</v>
      </c>
      <c r="F23">
        <v>215</v>
      </c>
      <c r="G23">
        <v>329</v>
      </c>
    </row>
    <row r="24" spans="1:7" x14ac:dyDescent="0.25">
      <c r="A24">
        <v>5000</v>
      </c>
      <c r="B24">
        <v>135</v>
      </c>
      <c r="C24">
        <v>140</v>
      </c>
      <c r="D24">
        <v>194</v>
      </c>
      <c r="E24">
        <v>395</v>
      </c>
      <c r="F24">
        <v>215</v>
      </c>
      <c r="G24">
        <v>327</v>
      </c>
    </row>
    <row r="25" spans="1:7" x14ac:dyDescent="0.25">
      <c r="A25">
        <v>5250</v>
      </c>
      <c r="B25">
        <v>135</v>
      </c>
      <c r="C25">
        <v>140</v>
      </c>
      <c r="D25">
        <v>187</v>
      </c>
      <c r="E25">
        <v>395</v>
      </c>
      <c r="F25">
        <v>218</v>
      </c>
      <c r="G25">
        <v>323</v>
      </c>
    </row>
    <row r="26" spans="1:7" x14ac:dyDescent="0.25">
      <c r="A26">
        <v>5500</v>
      </c>
      <c r="B26">
        <v>135</v>
      </c>
      <c r="C26">
        <v>140</v>
      </c>
      <c r="D26">
        <v>187</v>
      </c>
      <c r="E26">
        <v>380</v>
      </c>
      <c r="F26">
        <v>214</v>
      </c>
      <c r="G26">
        <v>318</v>
      </c>
    </row>
    <row r="27" spans="1:7" x14ac:dyDescent="0.25">
      <c r="A27">
        <v>5750</v>
      </c>
      <c r="B27">
        <v>135</v>
      </c>
      <c r="C27">
        <v>143</v>
      </c>
      <c r="D27">
        <v>187</v>
      </c>
      <c r="E27">
        <v>370</v>
      </c>
      <c r="F27">
        <v>205</v>
      </c>
      <c r="G27">
        <v>314</v>
      </c>
    </row>
    <row r="28" spans="1:7" x14ac:dyDescent="0.25">
      <c r="A28">
        <v>6000</v>
      </c>
      <c r="B28">
        <v>135</v>
      </c>
      <c r="C28">
        <v>143</v>
      </c>
      <c r="D28">
        <v>187</v>
      </c>
      <c r="E28">
        <v>360</v>
      </c>
      <c r="F28">
        <v>195</v>
      </c>
      <c r="G28">
        <v>307</v>
      </c>
    </row>
    <row r="29" spans="1:7" x14ac:dyDescent="0.25">
      <c r="A29">
        <v>6250</v>
      </c>
      <c r="B29">
        <v>135</v>
      </c>
      <c r="C29">
        <v>142</v>
      </c>
      <c r="D29">
        <v>170</v>
      </c>
      <c r="E29">
        <v>355</v>
      </c>
      <c r="F29">
        <v>174</v>
      </c>
      <c r="G29">
        <v>295</v>
      </c>
    </row>
    <row r="30" spans="1:7" x14ac:dyDescent="0.25">
      <c r="A30">
        <v>6500</v>
      </c>
      <c r="B30">
        <v>133</v>
      </c>
      <c r="C30">
        <v>145</v>
      </c>
      <c r="D30">
        <v>149</v>
      </c>
      <c r="E30">
        <v>350</v>
      </c>
      <c r="F30">
        <v>163</v>
      </c>
      <c r="G30">
        <v>287</v>
      </c>
    </row>
    <row r="31" spans="1:7" x14ac:dyDescent="0.25">
      <c r="A31">
        <v>6750</v>
      </c>
      <c r="B31">
        <v>130</v>
      </c>
      <c r="C31">
        <v>142</v>
      </c>
      <c r="E31">
        <v>325</v>
      </c>
      <c r="F31">
        <v>140</v>
      </c>
      <c r="G31">
        <v>275</v>
      </c>
    </row>
    <row r="32" spans="1:7" x14ac:dyDescent="0.25">
      <c r="A32">
        <v>7000</v>
      </c>
      <c r="B32">
        <v>125</v>
      </c>
      <c r="C32">
        <v>143</v>
      </c>
      <c r="E32">
        <v>300</v>
      </c>
      <c r="G32">
        <v>264</v>
      </c>
    </row>
    <row r="33" spans="1:5" x14ac:dyDescent="0.25">
      <c r="A33">
        <v>7250</v>
      </c>
      <c r="B33">
        <v>113</v>
      </c>
      <c r="C33">
        <v>138</v>
      </c>
      <c r="E33">
        <v>280</v>
      </c>
    </row>
    <row r="34" spans="1:5" x14ac:dyDescent="0.25">
      <c r="A34">
        <v>7500</v>
      </c>
      <c r="B34">
        <v>100</v>
      </c>
      <c r="C34">
        <v>135</v>
      </c>
      <c r="E34">
        <v>260</v>
      </c>
    </row>
    <row r="35" spans="1:5" x14ac:dyDescent="0.25">
      <c r="A35">
        <v>7750</v>
      </c>
      <c r="C35">
        <v>130</v>
      </c>
    </row>
    <row r="36" spans="1:5" x14ac:dyDescent="0.25">
      <c r="A36">
        <v>8000</v>
      </c>
      <c r="C36">
        <v>127</v>
      </c>
    </row>
    <row r="37" spans="1:5" x14ac:dyDescent="0.25">
      <c r="A37">
        <v>8250</v>
      </c>
      <c r="C37">
        <v>125</v>
      </c>
    </row>
    <row r="38" spans="1:5" s="5" customFormat="1" ht="12.75" x14ac:dyDescent="0.2">
      <c r="A38" s="7">
        <v>8500</v>
      </c>
      <c r="C38" s="7">
        <v>122</v>
      </c>
    </row>
    <row r="39" spans="1:5" x14ac:dyDescent="0.25">
      <c r="A39">
        <v>8750</v>
      </c>
      <c r="C39">
        <v>120</v>
      </c>
    </row>
    <row r="40" spans="1:5" x14ac:dyDescent="0.25">
      <c r="A40">
        <v>9000</v>
      </c>
      <c r="C40">
        <v>115</v>
      </c>
    </row>
  </sheetData>
  <hyperlinks>
    <hyperlink ref="G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15" sqref="X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D32" sqref="D32:E35"/>
    </sheetView>
  </sheetViews>
  <sheetFormatPr defaultRowHeight="15" x14ac:dyDescent="0.25"/>
  <cols>
    <col min="1" max="1" width="18.28515625" customWidth="1"/>
    <col min="2" max="2" width="16" customWidth="1"/>
    <col min="4" max="4" width="10.140625" bestFit="1" customWidth="1"/>
  </cols>
  <sheetData>
    <row r="1" spans="1:26" s="1" customFormat="1" x14ac:dyDescent="0.25">
      <c r="A1" s="1" t="str">
        <f>Data!B1</f>
        <v>BRZ</v>
      </c>
      <c r="D1" s="1" t="str">
        <f>Data!C1</f>
        <v>RX8</v>
      </c>
      <c r="G1" s="1" t="str">
        <f>Data!D1</f>
        <v>BMW 328</v>
      </c>
      <c r="J1" s="1" t="str">
        <f>Data!E1</f>
        <v>5.0 Mustang</v>
      </c>
      <c r="M1" s="1" t="str">
        <f>Data!F1</f>
        <v>WRX</v>
      </c>
      <c r="P1" s="1" t="e">
        <f>Data!#REF!</f>
        <v>#REF!</v>
      </c>
      <c r="S1" s="1" t="e">
        <f>Data!#REF!</f>
        <v>#REF!</v>
      </c>
      <c r="V1" s="1" t="e">
        <f>Data!#REF!</f>
        <v>#REF!</v>
      </c>
      <c r="Y1" s="1" t="str">
        <f>Data!G1</f>
        <v>Wat</v>
      </c>
    </row>
    <row r="2" spans="1:26" x14ac:dyDescent="0.25">
      <c r="A2" t="s">
        <v>9</v>
      </c>
      <c r="B2" t="s">
        <v>8</v>
      </c>
      <c r="D2" t="s">
        <v>9</v>
      </c>
      <c r="E2" t="s">
        <v>8</v>
      </c>
      <c r="G2" t="s">
        <v>9</v>
      </c>
      <c r="H2" t="s">
        <v>8</v>
      </c>
      <c r="J2" t="s">
        <v>9</v>
      </c>
      <c r="K2" t="s">
        <v>8</v>
      </c>
      <c r="M2" t="s">
        <v>9</v>
      </c>
      <c r="N2" t="s">
        <v>8</v>
      </c>
      <c r="P2" t="s">
        <v>9</v>
      </c>
      <c r="Q2" t="s">
        <v>8</v>
      </c>
      <c r="S2" t="s">
        <v>9</v>
      </c>
      <c r="T2" t="s">
        <v>8</v>
      </c>
      <c r="V2" t="s">
        <v>9</v>
      </c>
      <c r="W2" t="s">
        <v>8</v>
      </c>
      <c r="Y2" t="s">
        <v>9</v>
      </c>
      <c r="Z2" t="s">
        <v>8</v>
      </c>
    </row>
    <row r="3" spans="1:26" x14ac:dyDescent="0.25">
      <c r="A3">
        <f>Data!$B$3*(Data!$B$6*Data!$B$7*Data!$B12)/(Data!$B$5)*(24/Data!$B$9)</f>
        <v>0</v>
      </c>
      <c r="B3">
        <f>(Data!$A12*60)/(Data!$B$6*Data!$B$7*Data!$B$10)</f>
        <v>16.780515696296128</v>
      </c>
      <c r="P3" t="e">
        <f>Data!#REF!*(Data!#REF!*Data!#REF!*Data!#REF!)/(Data!#REF!)*(24/Data!#REF!)</f>
        <v>#REF!</v>
      </c>
      <c r="Q3" t="e">
        <f>(Data!$A12*60)/(Data!#REF!*Data!#REF!*Data!#REF!)</f>
        <v>#REF!</v>
      </c>
      <c r="S3" t="e">
        <f>Data!#REF!*(Data!#REF!*Data!#REF!*Data!#REF!)/(Data!#REF!)*(24/Data!#REF!)</f>
        <v>#REF!</v>
      </c>
      <c r="T3" t="e">
        <f>(Data!$A12*60)/(Data!#REF!*Data!#REF!*Data!#REF!)</f>
        <v>#REF!</v>
      </c>
    </row>
    <row r="4" spans="1:26" x14ac:dyDescent="0.25">
      <c r="A4">
        <f>Data!$B$3*(Data!$B$6*Data!$B$7*Data!$B13)/(Data!$B$5)*(24/Data!$B$9)</f>
        <v>0</v>
      </c>
      <c r="B4">
        <f>(Data!$A13*60)/(Data!$B$6*Data!$B$7*Data!$B$10)</f>
        <v>18.878080158333145</v>
      </c>
      <c r="G4">
        <f>Data!$D$3*(Data!$D$6*Data!$D$7*Data!$D13)/(Data!$D$5)*(24/Data!$D$9)</f>
        <v>0</v>
      </c>
      <c r="H4">
        <f>(Data!$A13*60)/(Data!$D$6*Data!$D$7*Data!$D$10)</f>
        <v>22.93725909104927</v>
      </c>
      <c r="J4">
        <f>Data!$E$3*(Data!$E$6*Data!$E$7*Data!$E13)/(Data!$E$5)*(24/Data!$E$9)</f>
        <v>0.59865071770334943</v>
      </c>
      <c r="K4">
        <f>(Data!$A13*60)/(Data!$E$6*Data!$E$7*Data!$E$10)</f>
        <v>21.970408834060642</v>
      </c>
      <c r="P4" t="e">
        <f>Data!#REF!*(Data!#REF!*Data!#REF!*Data!#REF!)/(Data!#REF!)*(24/Data!#REF!)</f>
        <v>#REF!</v>
      </c>
      <c r="Q4" t="e">
        <f>(Data!$A13*60)/(Data!#REF!*Data!#REF!*Data!#REF!)</f>
        <v>#REF!</v>
      </c>
      <c r="S4" t="e">
        <f>Data!#REF!*(Data!#REF!*Data!#REF!*Data!#REF!)/(Data!#REF!)*(24/Data!#REF!)</f>
        <v>#REF!</v>
      </c>
      <c r="T4" t="e">
        <f>(Data!$A13*60)/(Data!#REF!*Data!#REF!*Data!#REF!)</f>
        <v>#REF!</v>
      </c>
      <c r="V4" t="e">
        <f>Data!#REF!*(Data!#REF!*Data!#REF!*Data!#REF!)/(Data!#REF!)*(24/Data!#REF!)</f>
        <v>#REF!</v>
      </c>
      <c r="W4" t="e">
        <f>(Data!$A13*60)/(Data!#REF!*Data!#REF!*Data!#REF!)</f>
        <v>#REF!</v>
      </c>
    </row>
    <row r="5" spans="1:26" x14ac:dyDescent="0.25">
      <c r="A5">
        <f>Data!$B$3*(Data!$B$6*Data!$B$7*Data!$B14)/(Data!$B$5)*(24/Data!$B$9)</f>
        <v>0</v>
      </c>
      <c r="B5">
        <f>(Data!$A14*60)/(Data!$B$6*Data!$B$7*Data!$B$10)</f>
        <v>20.975644620370161</v>
      </c>
      <c r="D5">
        <f>Data!$C$3*(Data!$C$6*Data!$C$7*Data!$C14)/(Data!$C$5)*(24/Data!$C$9)</f>
        <v>0.34531822319886984</v>
      </c>
      <c r="E5">
        <f>(Data!$A14*60)/(Data!$C$6*Data!$C$7*Data!$C$10)</f>
        <v>18.661130269524858</v>
      </c>
      <c r="G5">
        <f>Data!$D$3*(Data!$D$6*Data!$D$7*Data!$D14)/(Data!$D$5)*(24/Data!$D$9)</f>
        <v>0</v>
      </c>
      <c r="H5">
        <f>(Data!$A14*60)/(Data!$D$6*Data!$D$7*Data!$D$10)</f>
        <v>25.485843434499188</v>
      </c>
      <c r="J5">
        <f>Data!$E$3*(Data!$E$6*Data!$E$7*Data!$E14)/(Data!$E$5)*(24/Data!$E$9)</f>
        <v>0.68417224880382788</v>
      </c>
      <c r="K5">
        <f>(Data!$A14*60)/(Data!$E$6*Data!$E$7*Data!$E$10)</f>
        <v>24.41156537117849</v>
      </c>
      <c r="P5" t="e">
        <f>Data!#REF!*(Data!#REF!*Data!#REF!*Data!#REF!)/(Data!#REF!)*(24/Data!#REF!)</f>
        <v>#REF!</v>
      </c>
      <c r="Q5" t="e">
        <f>(Data!$A14*60)/(Data!#REF!*Data!#REF!*Data!#REF!)</f>
        <v>#REF!</v>
      </c>
      <c r="S5" t="e">
        <f>Data!#REF!*(Data!#REF!*Data!#REF!*Data!#REF!)/(Data!#REF!)*(24/Data!#REF!)</f>
        <v>#REF!</v>
      </c>
      <c r="T5" t="e">
        <f>(Data!$A14*60)/(Data!#REF!*Data!#REF!*Data!#REF!)</f>
        <v>#REF!</v>
      </c>
      <c r="V5" t="e">
        <f>Data!#REF!*(Data!#REF!*Data!#REF!*Data!#REF!)/(Data!#REF!)*(24/Data!#REF!)</f>
        <v>#REF!</v>
      </c>
      <c r="W5" t="e">
        <f>(Data!$A14*60)/(Data!#REF!*Data!#REF!*Data!#REF!)</f>
        <v>#REF!</v>
      </c>
    </row>
    <row r="6" spans="1:26" x14ac:dyDescent="0.25">
      <c r="A6">
        <f>Data!$B$3*(Data!$B$6*Data!$B$7*Data!$B15)/(Data!$B$5)*(24/Data!$B$9)</f>
        <v>0.46403710392931879</v>
      </c>
      <c r="B6">
        <f>(Data!$A15*60)/(Data!$B$6*Data!$B$7*Data!$B$10)</f>
        <v>23.073209082407178</v>
      </c>
      <c r="D6">
        <f>Data!$C$3*(Data!$C$6*Data!$C$7*Data!$C15)/(Data!$C$5)*(24/Data!$C$9)</f>
        <v>0.36603731659080213</v>
      </c>
      <c r="E6">
        <f>(Data!$A15*60)/(Data!$C$6*Data!$C$7*Data!$C$10)</f>
        <v>20.527243296477344</v>
      </c>
      <c r="G6">
        <f>Data!$D$3*(Data!$D$6*Data!$D$7*Data!$D15)/(Data!$D$5)*(24/Data!$D$9)</f>
        <v>0.40772540571428567</v>
      </c>
      <c r="H6">
        <f>(Data!$A15*60)/(Data!$D$6*Data!$D$7*Data!$D$10)</f>
        <v>28.034427777949105</v>
      </c>
      <c r="J6">
        <f>Data!$E$3*(Data!$E$6*Data!$E$7*Data!$E15)/(Data!$E$5)*(24/Data!$E$9)</f>
        <v>0.71624282296650732</v>
      </c>
      <c r="K6">
        <f>(Data!$A15*60)/(Data!$E$6*Data!$E$7*Data!$E$10)</f>
        <v>26.852721908296338</v>
      </c>
      <c r="M6">
        <f>Data!$F$3*(Data!$F$6*Data!$F$7*Data!$F15)/(Data!$F$5)*(24/Data!$F$9)</f>
        <v>0.41303840171858214</v>
      </c>
      <c r="N6">
        <f>(Data!$A15*60)/(Data!$F$6*Data!$F$7*Data!$F$10)</f>
        <v>27.021510319069222</v>
      </c>
      <c r="P6" t="e">
        <f>Data!#REF!*(Data!#REF!*Data!#REF!*Data!#REF!)/(Data!#REF!)*(24/Data!#REF!)</f>
        <v>#REF!</v>
      </c>
      <c r="Q6" t="e">
        <f>(Data!$A15*60)/(Data!#REF!*Data!#REF!*Data!#REF!)</f>
        <v>#REF!</v>
      </c>
      <c r="S6" t="e">
        <f>Data!#REF!*(Data!#REF!*Data!#REF!*Data!#REF!)/(Data!#REF!)*(24/Data!#REF!)</f>
        <v>#REF!</v>
      </c>
      <c r="T6" t="e">
        <f>(Data!$A15*60)/(Data!#REF!*Data!#REF!*Data!#REF!)</f>
        <v>#REF!</v>
      </c>
      <c r="V6" t="e">
        <f>Data!#REF!*(Data!#REF!*Data!#REF!*Data!#REF!)/(Data!#REF!)*(24/Data!#REF!)</f>
        <v>#REF!</v>
      </c>
      <c r="W6" t="e">
        <f>(Data!$A15*60)/(Data!#REF!*Data!#REF!*Data!#REF!)</f>
        <v>#REF!</v>
      </c>
      <c r="Y6">
        <f>Data!$G$3*(Data!$G$6*Data!$G$7*Data!$G15)/(Data!$G$5)*(24/Data!$G$9)</f>
        <v>0.58781378937893791</v>
      </c>
      <c r="Z6">
        <f>(Data!$A15*60)/(Data!$G$6*Data!$G$7*Data!$G$10)</f>
        <v>26.987267358681525</v>
      </c>
    </row>
    <row r="7" spans="1:26" x14ac:dyDescent="0.25">
      <c r="A7">
        <f>Data!$B$3*(Data!$B$6*Data!$B$7*Data!$B16)/(Data!$B$5)*(24/Data!$B$9)</f>
        <v>0.47434903957219254</v>
      </c>
      <c r="B7">
        <f>(Data!$A16*60)/(Data!$B$6*Data!$B$7*Data!$B$10)</f>
        <v>25.170773544444192</v>
      </c>
      <c r="D7">
        <f>Data!$C$3*(Data!$C$6*Data!$C$7*Data!$C16)/(Data!$C$5)*(24/Data!$C$9)</f>
        <v>0.37294368105477943</v>
      </c>
      <c r="E7">
        <f>(Data!$A16*60)/(Data!$C$6*Data!$C$7*Data!$C$10)</f>
        <v>22.393356323429828</v>
      </c>
      <c r="G7">
        <f>Data!$D$3*(Data!$D$6*Data!$D$7*Data!$D16)/(Data!$D$5)*(24/Data!$D$9)</f>
        <v>0.40272264000000008</v>
      </c>
      <c r="H7">
        <f>(Data!$A16*60)/(Data!$D$6*Data!$D$7*Data!$D$10)</f>
        <v>30.583012121399026</v>
      </c>
      <c r="J7">
        <f>Data!$E$3*(Data!$E$6*Data!$E$7*Data!$E16)/(Data!$E$5)*(24/Data!$E$9)</f>
        <v>0.76969377990430632</v>
      </c>
      <c r="K7">
        <f>(Data!$A16*60)/(Data!$E$6*Data!$E$7*Data!$E$10)</f>
        <v>29.293878445414187</v>
      </c>
      <c r="M7">
        <f>Data!$F$3*(Data!$F$6*Data!$F$7*Data!$F16)/(Data!$F$5)*(24/Data!$F$9)</f>
        <v>0.50992395273899038</v>
      </c>
      <c r="N7">
        <f>(Data!$A16*60)/(Data!$F$6*Data!$F$7*Data!$F$10)</f>
        <v>29.478011257166425</v>
      </c>
      <c r="P7" t="e">
        <f>Data!#REF!*(Data!#REF!*Data!#REF!*Data!#REF!)/(Data!#REF!)*(24/Data!#REF!)</f>
        <v>#REF!</v>
      </c>
      <c r="Q7" t="e">
        <f>(Data!$A16*60)/(Data!#REF!*Data!#REF!*Data!#REF!)</f>
        <v>#REF!</v>
      </c>
      <c r="S7" t="e">
        <f>Data!#REF!*(Data!#REF!*Data!#REF!*Data!#REF!)/(Data!#REF!)*(24/Data!#REF!)</f>
        <v>#REF!</v>
      </c>
      <c r="T7" t="e">
        <f>(Data!$A16*60)/(Data!#REF!*Data!#REF!*Data!#REF!)</f>
        <v>#REF!</v>
      </c>
      <c r="V7" t="e">
        <f>Data!#REF!*(Data!#REF!*Data!#REF!*Data!#REF!)/(Data!#REF!)*(24/Data!#REF!)</f>
        <v>#REF!</v>
      </c>
      <c r="W7" t="e">
        <f>(Data!$A16*60)/(Data!#REF!*Data!#REF!*Data!#REF!)</f>
        <v>#REF!</v>
      </c>
      <c r="Y7">
        <f>Data!$G$3*(Data!$G$6*Data!$G$7*Data!$G16)/(Data!$G$5)*(24/Data!$G$9)</f>
        <v>0.59597786978697886</v>
      </c>
      <c r="Z7">
        <f>(Data!$A16*60)/(Data!$G$6*Data!$G$7*Data!$G$10)</f>
        <v>29.440655300379845</v>
      </c>
    </row>
    <row r="8" spans="1:26" x14ac:dyDescent="0.25">
      <c r="A8">
        <f>Data!$B$3*(Data!$B$6*Data!$B$7*Data!$B17)/(Data!$B$5)*(24/Data!$B$9)</f>
        <v>0.46403710392931879</v>
      </c>
      <c r="B8">
        <f>(Data!$A17*60)/(Data!$B$6*Data!$B$7*Data!$B$10)</f>
        <v>27.268338006481208</v>
      </c>
      <c r="D8">
        <f>Data!$C$3*(Data!$C$6*Data!$C$7*Data!$C17)/(Data!$C$5)*(24/Data!$C$9)</f>
        <v>0.3798500455187569</v>
      </c>
      <c r="E8">
        <f>(Data!$A17*60)/(Data!$C$6*Data!$C$7*Data!$C$10)</f>
        <v>24.259469350382314</v>
      </c>
      <c r="G8">
        <f>Data!$D$3*(Data!$D$6*Data!$D$7*Data!$D17)/(Data!$D$5)*(24/Data!$D$9)</f>
        <v>0.41522955428571434</v>
      </c>
      <c r="H8">
        <f>(Data!$A17*60)/(Data!$D$6*Data!$D$7*Data!$D$10)</f>
        <v>33.131596464848947</v>
      </c>
      <c r="J8">
        <f>Data!$E$3*(Data!$E$6*Data!$E$7*Data!$E17)/(Data!$E$5)*(24/Data!$E$9)</f>
        <v>0.75900358851674654</v>
      </c>
      <c r="K8">
        <f>(Data!$A17*60)/(Data!$E$6*Data!$E$7*Data!$E$10)</f>
        <v>31.735034982532039</v>
      </c>
      <c r="M8">
        <f>Data!$F$3*(Data!$F$6*Data!$F$7*Data!$F17)/(Data!$F$5)*(24/Data!$F$9)</f>
        <v>0.60425988399570352</v>
      </c>
      <c r="N8">
        <f>(Data!$A17*60)/(Data!$F$6*Data!$F$7*Data!$F$10)</f>
        <v>31.934512195263626</v>
      </c>
      <c r="P8" t="e">
        <f>Data!#REF!*(Data!#REF!*Data!#REF!*Data!#REF!)/(Data!#REF!)*(24/Data!#REF!)</f>
        <v>#REF!</v>
      </c>
      <c r="Q8" t="e">
        <f>(Data!$A17*60)/(Data!#REF!*Data!#REF!*Data!#REF!)</f>
        <v>#REF!</v>
      </c>
      <c r="S8" t="e">
        <f>Data!#REF!*(Data!#REF!*Data!#REF!*Data!#REF!)/(Data!#REF!)*(24/Data!#REF!)</f>
        <v>#REF!</v>
      </c>
      <c r="T8" t="e">
        <f>(Data!$A17*60)/(Data!#REF!*Data!#REF!*Data!#REF!)</f>
        <v>#REF!</v>
      </c>
      <c r="V8" t="e">
        <f>Data!#REF!*(Data!#REF!*Data!#REF!*Data!#REF!)/(Data!#REF!)*(24/Data!#REF!)</f>
        <v>#REF!</v>
      </c>
      <c r="W8" t="e">
        <f>(Data!$A17*60)/(Data!#REF!*Data!#REF!*Data!#REF!)</f>
        <v>#REF!</v>
      </c>
      <c r="Y8">
        <f>Data!$G$3*(Data!$G$6*Data!$G$7*Data!$G17)/(Data!$G$5)*(24/Data!$G$9)</f>
        <v>0.59801888988898888</v>
      </c>
      <c r="Z8">
        <f>(Data!$A17*60)/(Data!$G$6*Data!$G$7*Data!$G$10)</f>
        <v>31.894043242078162</v>
      </c>
    </row>
    <row r="9" spans="1:26" x14ac:dyDescent="0.25">
      <c r="A9">
        <f>Data!$B$3*(Data!$B$6*Data!$B$7*Data!$B18)/(Data!$B$5)*(24/Data!$B$9)</f>
        <v>0.42966398511973958</v>
      </c>
      <c r="B9">
        <f>(Data!$A18*60)/(Data!$B$6*Data!$B$7*Data!$B$10)</f>
        <v>29.365902468518225</v>
      </c>
      <c r="D9">
        <f>Data!$C$3*(Data!$C$6*Data!$C$7*Data!$C18)/(Data!$C$5)*(24/Data!$C$9)</f>
        <v>0.38675640998273425</v>
      </c>
      <c r="E9">
        <f>(Data!$A18*60)/(Data!$C$6*Data!$C$7*Data!$C$10)</f>
        <v>26.125582377334801</v>
      </c>
      <c r="G9">
        <f>Data!$D$3*(Data!$D$6*Data!$D$7*Data!$D18)/(Data!$D$5)*(24/Data!$D$9)</f>
        <v>0.4227337028571429</v>
      </c>
      <c r="H9">
        <f>(Data!$A18*60)/(Data!$D$6*Data!$D$7*Data!$D$10)</f>
        <v>35.680180808298864</v>
      </c>
      <c r="J9">
        <f>Data!$E$3*(Data!$E$6*Data!$E$7*Data!$E18)/(Data!$E$5)*(24/Data!$E$9)</f>
        <v>0.76969377990430632</v>
      </c>
      <c r="K9">
        <f>(Data!$A18*60)/(Data!$E$6*Data!$E$7*Data!$E$10)</f>
        <v>34.176191519649883</v>
      </c>
      <c r="M9">
        <f>Data!$F$3*(Data!$F$6*Data!$F$7*Data!$F18)/(Data!$F$5)*(24/Data!$F$9)</f>
        <v>0.55581710848549937</v>
      </c>
      <c r="N9">
        <f>(Data!$A18*60)/(Data!$F$6*Data!$F$7*Data!$F$10)</f>
        <v>34.391013133360829</v>
      </c>
      <c r="P9" t="e">
        <f>Data!#REF!*(Data!#REF!*Data!#REF!*Data!#REF!)/(Data!#REF!)*(24/Data!#REF!)</f>
        <v>#REF!</v>
      </c>
      <c r="Q9" t="e">
        <f>(Data!$A18*60)/(Data!#REF!*Data!#REF!*Data!#REF!)</f>
        <v>#REF!</v>
      </c>
      <c r="S9" t="e">
        <f>Data!#REF!*(Data!#REF!*Data!#REF!*Data!#REF!)/(Data!#REF!)*(24/Data!#REF!)</f>
        <v>#REF!</v>
      </c>
      <c r="T9" t="e">
        <f>(Data!$A18*60)/(Data!#REF!*Data!#REF!*Data!#REF!)</f>
        <v>#REF!</v>
      </c>
      <c r="V9" t="e">
        <f>Data!#REF!*(Data!#REF!*Data!#REF!*Data!#REF!)/(Data!#REF!)*(24/Data!#REF!)</f>
        <v>#REF!</v>
      </c>
      <c r="W9" t="e">
        <f>(Data!$A18*60)/(Data!#REF!*Data!#REF!*Data!#REF!)</f>
        <v>#REF!</v>
      </c>
      <c r="Y9">
        <f>Data!$G$3*(Data!$G$6*Data!$G$7*Data!$G18)/(Data!$G$5)*(24/Data!$G$9)</f>
        <v>0.63067521152115225</v>
      </c>
      <c r="Z9">
        <f>(Data!$A18*60)/(Data!$G$6*Data!$G$7*Data!$G$10)</f>
        <v>34.347431183776486</v>
      </c>
    </row>
    <row r="10" spans="1:26" x14ac:dyDescent="0.25">
      <c r="A10">
        <f>Data!$B$3*(Data!$B$6*Data!$B$7*Data!$B19)/(Data!$B$5)*(24/Data!$B$9)</f>
        <v>0.40560280195303416</v>
      </c>
      <c r="B10">
        <f>(Data!$A19*60)/(Data!$B$6*Data!$B$7*Data!$B$10)</f>
        <v>31.463466930555242</v>
      </c>
      <c r="D10">
        <f>Data!$C$3*(Data!$C$6*Data!$C$7*Data!$C19)/(Data!$C$5)*(24/Data!$C$9)</f>
        <v>0.39366277444671166</v>
      </c>
      <c r="E10">
        <f>(Data!$A19*60)/(Data!$C$6*Data!$C$7*Data!$C$10)</f>
        <v>27.991695404287285</v>
      </c>
      <c r="G10">
        <f>Data!$D$3*(Data!$D$6*Data!$D$7*Data!$D19)/(Data!$D$5)*(24/Data!$D$9)</f>
        <v>0.46525721142857152</v>
      </c>
      <c r="H10">
        <f>(Data!$A19*60)/(Data!$D$6*Data!$D$7*Data!$D$10)</f>
        <v>38.228765151748782</v>
      </c>
      <c r="J10">
        <f>Data!$E$3*(Data!$E$6*Data!$E$7*Data!$E19)/(Data!$E$5)*(24/Data!$E$9)</f>
        <v>0.79107416267942599</v>
      </c>
      <c r="K10">
        <f>(Data!$A19*60)/(Data!$E$6*Data!$E$7*Data!$E$10)</f>
        <v>36.617348056767739</v>
      </c>
      <c r="M10">
        <f>Data!$F$3*(Data!$F$6*Data!$F$7*Data!$F19)/(Data!$F$5)*(24/Data!$F$9)</f>
        <v>0.58131330612244891</v>
      </c>
      <c r="N10">
        <f>(Data!$A19*60)/(Data!$F$6*Data!$F$7*Data!$F$10)</f>
        <v>36.847514071458029</v>
      </c>
      <c r="P10" t="e">
        <f>Data!#REF!*(Data!#REF!*Data!#REF!*Data!#REF!)/(Data!#REF!)*(24/Data!#REF!)</f>
        <v>#REF!</v>
      </c>
      <c r="Q10" t="e">
        <f>(Data!$A19*60)/(Data!#REF!*Data!#REF!*Data!#REF!)</f>
        <v>#REF!</v>
      </c>
      <c r="S10" t="e">
        <f>Data!#REF!*(Data!#REF!*Data!#REF!*Data!#REF!)/(Data!#REF!)*(24/Data!#REF!)</f>
        <v>#REF!</v>
      </c>
      <c r="T10" t="e">
        <f>(Data!$A19*60)/(Data!#REF!*Data!#REF!*Data!#REF!)</f>
        <v>#REF!</v>
      </c>
      <c r="V10" t="e">
        <f>Data!#REF!*(Data!#REF!*Data!#REF!*Data!#REF!)/(Data!#REF!)*(24/Data!#REF!)</f>
        <v>#REF!</v>
      </c>
      <c r="W10" t="e">
        <f>(Data!$A19*60)/(Data!#REF!*Data!#REF!*Data!#REF!)</f>
        <v>#REF!</v>
      </c>
      <c r="Y10">
        <f>Data!$G$3*(Data!$G$6*Data!$G$7*Data!$G19)/(Data!$G$5)*(24/Data!$G$9)</f>
        <v>0.6572084728472849</v>
      </c>
      <c r="Z10">
        <f>(Data!$A19*60)/(Data!$G$6*Data!$G$7*Data!$G$10)</f>
        <v>36.800819125474803</v>
      </c>
    </row>
    <row r="11" spans="1:26" x14ac:dyDescent="0.25">
      <c r="A11">
        <f>Data!$B$3*(Data!$B$6*Data!$B$7*Data!$B20)/(Data!$B$5)*(24/Data!$B$9)</f>
        <v>0.41935204947686583</v>
      </c>
      <c r="B11">
        <f>(Data!$A20*60)/(Data!$B$6*Data!$B$7*Data!$B$10)</f>
        <v>33.561031392592255</v>
      </c>
      <c r="D11">
        <f>Data!$C$3*(Data!$C$6*Data!$C$7*Data!$C20)/(Data!$C$5)*(24/Data!$C$9)</f>
        <v>0.39711595667870037</v>
      </c>
      <c r="E11">
        <f>(Data!$A20*60)/(Data!$C$6*Data!$C$7*Data!$C$10)</f>
        <v>29.857808431239771</v>
      </c>
      <c r="G11">
        <f>Data!$D$3*(Data!$D$6*Data!$D$7*Data!$D20)/(Data!$D$5)*(24/Data!$D$9)</f>
        <v>0.50277795428571437</v>
      </c>
      <c r="H11">
        <f>(Data!$A20*60)/(Data!$D$6*Data!$D$7*Data!$D$10)</f>
        <v>40.777349495198699</v>
      </c>
      <c r="J11">
        <f>Data!$E$3*(Data!$E$6*Data!$E$7*Data!$E20)/(Data!$E$5)*(24/Data!$E$9)</f>
        <v>0.82314473684210543</v>
      </c>
      <c r="K11">
        <f>(Data!$A20*60)/(Data!$E$6*Data!$E$7*Data!$E$10)</f>
        <v>39.058504593885587</v>
      </c>
      <c r="M11">
        <f>Data!$F$3*(Data!$F$6*Data!$F$7*Data!$F20)/(Data!$F$5)*(24/Data!$F$9)</f>
        <v>0.58131330612244891</v>
      </c>
      <c r="N11">
        <f>(Data!$A20*60)/(Data!$F$6*Data!$F$7*Data!$F$10)</f>
        <v>39.304015009555236</v>
      </c>
      <c r="P11" t="e">
        <f>Data!#REF!*(Data!#REF!*Data!#REF!*Data!#REF!)/(Data!#REF!)*(24/Data!#REF!)</f>
        <v>#REF!</v>
      </c>
      <c r="Q11" t="e">
        <f>(Data!$A20*60)/(Data!#REF!*Data!#REF!*Data!#REF!)</f>
        <v>#REF!</v>
      </c>
      <c r="S11" t="e">
        <f>Data!#REF!*(Data!#REF!*Data!#REF!*Data!#REF!)/(Data!#REF!)*(24/Data!#REF!)</f>
        <v>#REF!</v>
      </c>
      <c r="T11" t="e">
        <f>(Data!$A20*60)/(Data!#REF!*Data!#REF!*Data!#REF!)</f>
        <v>#REF!</v>
      </c>
      <c r="V11" t="e">
        <f>Data!#REF!*(Data!#REF!*Data!#REF!*Data!#REF!)/(Data!#REF!)*(24/Data!#REF!)</f>
        <v>#REF!</v>
      </c>
      <c r="W11" t="e">
        <f>(Data!$A20*60)/(Data!#REF!*Data!#REF!*Data!#REF!)</f>
        <v>#REF!</v>
      </c>
      <c r="Y11">
        <f>Data!$G$3*(Data!$G$6*Data!$G$7*Data!$G20)/(Data!$G$5)*(24/Data!$G$9)</f>
        <v>0.66333153315331539</v>
      </c>
      <c r="Z11">
        <f>(Data!$A20*60)/(Data!$G$6*Data!$G$7*Data!$G$10)</f>
        <v>39.254207067173127</v>
      </c>
    </row>
    <row r="12" spans="1:26" x14ac:dyDescent="0.25">
      <c r="A12">
        <f>Data!$B$3*(Data!$B$6*Data!$B$7*Data!$B21)/(Data!$B$5)*(24/Data!$B$9)</f>
        <v>0.42966398511973958</v>
      </c>
      <c r="B12">
        <f>(Data!$A21*60)/(Data!$B$6*Data!$B$7*Data!$B$10)</f>
        <v>35.658595854629276</v>
      </c>
      <c r="D12">
        <f>Data!$C$3*(Data!$C$6*Data!$C$7*Data!$C21)/(Data!$C$5)*(24/Data!$C$9)</f>
        <v>0.41438186783864384</v>
      </c>
      <c r="E12">
        <f>(Data!$A21*60)/(Data!$C$6*Data!$C$7*Data!$C$10)</f>
        <v>31.723921458192258</v>
      </c>
      <c r="G12">
        <f>Data!$D$3*(Data!$D$6*Data!$D$7*Data!$D21)/(Data!$D$5)*(24/Data!$D$9)</f>
        <v>0.50027657142857151</v>
      </c>
      <c r="H12">
        <f>(Data!$A21*60)/(Data!$D$6*Data!$D$7*Data!$D$10)</f>
        <v>43.325933838648616</v>
      </c>
      <c r="J12">
        <f>Data!$E$3*(Data!$E$6*Data!$E$7*Data!$E21)/(Data!$E$5)*(24/Data!$E$9)</f>
        <v>0.86804354066985645</v>
      </c>
      <c r="K12">
        <f>(Data!$A21*60)/(Data!$E$6*Data!$E$7*Data!$E$10)</f>
        <v>41.499661131003435</v>
      </c>
      <c r="M12">
        <f>Data!$F$3*(Data!$F$6*Data!$F$7*Data!$F21)/(Data!$F$5)*(24/Data!$F$9)</f>
        <v>0.5685652073039742</v>
      </c>
      <c r="N12">
        <f>(Data!$A21*60)/(Data!$F$6*Data!$F$7*Data!$F$10)</f>
        <v>41.760515947652436</v>
      </c>
      <c r="P12" t="e">
        <f>Data!#REF!*(Data!#REF!*Data!#REF!*Data!#REF!)/(Data!#REF!)*(24/Data!#REF!)</f>
        <v>#REF!</v>
      </c>
      <c r="Q12" t="e">
        <f>(Data!$A21*60)/(Data!#REF!*Data!#REF!*Data!#REF!)</f>
        <v>#REF!</v>
      </c>
      <c r="S12" t="e">
        <f>Data!#REF!*(Data!#REF!*Data!#REF!*Data!#REF!)/(Data!#REF!)*(24/Data!#REF!)</f>
        <v>#REF!</v>
      </c>
      <c r="T12" t="e">
        <f>(Data!$A21*60)/(Data!#REF!*Data!#REF!*Data!#REF!)</f>
        <v>#REF!</v>
      </c>
      <c r="V12" t="e">
        <f>Data!#REF!*(Data!#REF!*Data!#REF!*Data!#REF!)/(Data!#REF!)*(24/Data!#REF!)</f>
        <v>#REF!</v>
      </c>
      <c r="W12" t="e">
        <f>(Data!$A21*60)/(Data!#REF!*Data!#REF!*Data!#REF!)</f>
        <v>#REF!</v>
      </c>
      <c r="Y12">
        <f>Data!$G$3*(Data!$G$6*Data!$G$7*Data!$G21)/(Data!$G$5)*(24/Data!$G$9)</f>
        <v>0.67761867386738661</v>
      </c>
      <c r="Z12">
        <f>(Data!$A21*60)/(Data!$G$6*Data!$G$7*Data!$G$10)</f>
        <v>41.707595008871444</v>
      </c>
    </row>
    <row r="13" spans="1:26" x14ac:dyDescent="0.25">
      <c r="A13">
        <f>Data!$B$3*(Data!$B$6*Data!$B$7*Data!$B22)/(Data!$B$5)*(24/Data!$B$9)</f>
        <v>0.46403710392931879</v>
      </c>
      <c r="B13">
        <f>(Data!$A22*60)/(Data!$B$6*Data!$B$7*Data!$B$10)</f>
        <v>37.756160316666289</v>
      </c>
      <c r="D13">
        <f>Data!$C$3*(Data!$C$6*Data!$C$7*Data!$C22)/(Data!$C$5)*(24/Data!$C$9)</f>
        <v>0.43164777899858742</v>
      </c>
      <c r="E13">
        <f>(Data!$A22*60)/(Data!$C$6*Data!$C$7*Data!$C$10)</f>
        <v>33.590034485144741</v>
      </c>
      <c r="G13">
        <f>Data!$D$3*(Data!$D$6*Data!$D$7*Data!$D22)/(Data!$D$5)*(24/Data!$D$9)</f>
        <v>0.4952738057142857</v>
      </c>
      <c r="H13">
        <f>(Data!$A22*60)/(Data!$D$6*Data!$D$7*Data!$D$10)</f>
        <v>45.874518182098541</v>
      </c>
      <c r="J13">
        <f>Data!$E$3*(Data!$E$6*Data!$E$7*Data!$E22)/(Data!$E$5)*(24/Data!$E$9)</f>
        <v>0.83383492822966521</v>
      </c>
      <c r="K13">
        <f>(Data!$A22*60)/(Data!$E$6*Data!$E$7*Data!$E$10)</f>
        <v>43.940817668121284</v>
      </c>
      <c r="M13">
        <f>Data!$F$3*(Data!$F$6*Data!$F$7*Data!$F22)/(Data!$F$5)*(24/Data!$F$9)</f>
        <v>0.56091634801288937</v>
      </c>
      <c r="N13">
        <f>(Data!$A22*60)/(Data!$F$6*Data!$F$7*Data!$F$10)</f>
        <v>44.217016885749636</v>
      </c>
      <c r="P13" t="e">
        <f>Data!#REF!*(Data!#REF!*Data!#REF!*Data!#REF!)/(Data!#REF!)*(24/Data!#REF!)</f>
        <v>#REF!</v>
      </c>
      <c r="Q13" t="e">
        <f>(Data!$A22*60)/(Data!#REF!*Data!#REF!*Data!#REF!)</f>
        <v>#REF!</v>
      </c>
      <c r="S13" t="e">
        <f>Data!#REF!*(Data!#REF!*Data!#REF!*Data!#REF!)/(Data!#REF!)*(24/Data!#REF!)</f>
        <v>#REF!</v>
      </c>
      <c r="T13" t="e">
        <f>(Data!$A22*60)/(Data!#REF!*Data!#REF!*Data!#REF!)</f>
        <v>#REF!</v>
      </c>
      <c r="V13" t="e">
        <f>Data!#REF!*(Data!#REF!*Data!#REF!*Data!#REF!)/(Data!#REF!)*(24/Data!#REF!)</f>
        <v>#REF!</v>
      </c>
      <c r="W13" t="e">
        <f>(Data!$A22*60)/(Data!#REF!*Data!#REF!*Data!#REF!)</f>
        <v>#REF!</v>
      </c>
      <c r="Y13">
        <f>Data!$G$3*(Data!$G$6*Data!$G$7*Data!$G22)/(Data!$G$5)*(24/Data!$G$9)</f>
        <v>0.67557765376537648</v>
      </c>
      <c r="Z13">
        <f>(Data!$A22*60)/(Data!$G$6*Data!$G$7*Data!$G$10)</f>
        <v>44.160982950569768</v>
      </c>
    </row>
    <row r="14" spans="1:26" x14ac:dyDescent="0.25">
      <c r="A14">
        <f>Data!$B$3*(Data!$B$6*Data!$B$7*Data!$B23)/(Data!$B$5)*(24/Data!$B$9)</f>
        <v>0.48122366333410838</v>
      </c>
      <c r="B14">
        <f>(Data!$A23*60)/(Data!$B$6*Data!$B$7*Data!$B$10)</f>
        <v>39.853724778703302</v>
      </c>
      <c r="D14">
        <f>Data!$C$3*(Data!$C$6*Data!$C$7*Data!$C23)/(Data!$C$5)*(24/Data!$C$9)</f>
        <v>0.4661796013184743</v>
      </c>
      <c r="E14">
        <f>(Data!$A23*60)/(Data!$C$6*Data!$C$7*Data!$C$10)</f>
        <v>35.456147512097232</v>
      </c>
      <c r="G14">
        <f>Data!$D$3*(Data!$D$6*Data!$D$7*Data!$D23)/(Data!$D$5)*(24/Data!$D$9)</f>
        <v>0.4902710400000001</v>
      </c>
      <c r="H14">
        <f>(Data!$A23*60)/(Data!$D$6*Data!$D$7*Data!$D$10)</f>
        <v>48.423102525548458</v>
      </c>
      <c r="J14">
        <f>Data!$E$3*(Data!$E$6*Data!$E$7*Data!$E23)/(Data!$E$5)*(24/Data!$E$9)</f>
        <v>0.83383492822966521</v>
      </c>
      <c r="K14">
        <f>(Data!$A23*60)/(Data!$E$6*Data!$E$7*Data!$E$10)</f>
        <v>46.381974205239132</v>
      </c>
      <c r="M14">
        <f>Data!$F$3*(Data!$F$6*Data!$F$7*Data!$F23)/(Data!$F$5)*(24/Data!$F$9)</f>
        <v>0.54816824919441465</v>
      </c>
      <c r="N14">
        <f>(Data!$A23*60)/(Data!$F$6*Data!$F$7*Data!$F$10)</f>
        <v>46.673517823846836</v>
      </c>
      <c r="P14" t="e">
        <f>Data!#REF!*(Data!#REF!*Data!#REF!*Data!#REF!)/(Data!#REF!)*(24/Data!#REF!)</f>
        <v>#REF!</v>
      </c>
      <c r="Q14" t="e">
        <f>(Data!$A23*60)/(Data!#REF!*Data!#REF!*Data!#REF!)</f>
        <v>#REF!</v>
      </c>
      <c r="S14" t="e">
        <f>Data!#REF!*(Data!#REF!*Data!#REF!*Data!#REF!)/(Data!#REF!)*(24/Data!#REF!)</f>
        <v>#REF!</v>
      </c>
      <c r="T14" t="e">
        <f>(Data!$A23*60)/(Data!#REF!*Data!#REF!*Data!#REF!)</f>
        <v>#REF!</v>
      </c>
      <c r="V14" t="e">
        <f>Data!#REF!*(Data!#REF!*Data!#REF!*Data!#REF!)/(Data!#REF!)*(24/Data!#REF!)</f>
        <v>#REF!</v>
      </c>
      <c r="W14" t="e">
        <f>(Data!$A23*60)/(Data!#REF!*Data!#REF!*Data!#REF!)</f>
        <v>#REF!</v>
      </c>
      <c r="Y14">
        <f>Data!$G$3*(Data!$G$6*Data!$G$7*Data!$G23)/(Data!$G$5)*(24/Data!$G$9)</f>
        <v>0.67149561356135623</v>
      </c>
      <c r="Z14">
        <f>(Data!$A23*60)/(Data!$G$6*Data!$G$7*Data!$G$10)</f>
        <v>46.614370892268084</v>
      </c>
    </row>
    <row r="15" spans="1:26" x14ac:dyDescent="0.25">
      <c r="A15">
        <f>Data!$B$3*(Data!$B$6*Data!$B$7*Data!$B24)/(Data!$B$5)*(24/Data!$B$9)</f>
        <v>0.46403710392931879</v>
      </c>
      <c r="B15">
        <f>(Data!$A24*60)/(Data!$B$6*Data!$B$7*Data!$B$10)</f>
        <v>41.951289240740323</v>
      </c>
      <c r="D15">
        <f>Data!$C$3*(Data!$C$6*Data!$C$7*Data!$C24)/(Data!$C$5)*(24/Data!$C$9)</f>
        <v>0.48344551247841794</v>
      </c>
      <c r="E15">
        <f>(Data!$A24*60)/(Data!$C$6*Data!$C$7*Data!$C$10)</f>
        <v>37.322260539049715</v>
      </c>
      <c r="G15">
        <f>Data!$D$3*(Data!$D$6*Data!$D$7*Data!$D24)/(Data!$D$5)*(24/Data!$D$9)</f>
        <v>0.48526827428571434</v>
      </c>
      <c r="H15">
        <f>(Data!$A24*60)/(Data!$D$6*Data!$D$7*Data!$D$10)</f>
        <v>50.971686868998376</v>
      </c>
      <c r="J15">
        <f>Data!$E$3*(Data!$E$6*Data!$E$7*Data!$E24)/(Data!$E$5)*(24/Data!$E$9)</f>
        <v>0.84452511961722498</v>
      </c>
      <c r="K15">
        <f>(Data!$A24*60)/(Data!$E$6*Data!$E$7*Data!$E$10)</f>
        <v>48.82313074235698</v>
      </c>
      <c r="M15">
        <f>Data!$F$3*(Data!$F$6*Data!$F$7*Data!$F24)/(Data!$F$5)*(24/Data!$F$9)</f>
        <v>0.54816824919441465</v>
      </c>
      <c r="N15">
        <f>(Data!$A24*60)/(Data!$F$6*Data!$F$7*Data!$F$10)</f>
        <v>49.130018761944044</v>
      </c>
      <c r="P15" t="e">
        <f>Data!#REF!*(Data!#REF!*Data!#REF!*Data!#REF!)/(Data!#REF!)*(24/Data!#REF!)</f>
        <v>#REF!</v>
      </c>
      <c r="Q15" t="e">
        <f>(Data!$A24*60)/(Data!#REF!*Data!#REF!*Data!#REF!)</f>
        <v>#REF!</v>
      </c>
      <c r="S15" t="e">
        <f>Data!#REF!*(Data!#REF!*Data!#REF!*Data!#REF!)/(Data!#REF!)*(24/Data!#REF!)</f>
        <v>#REF!</v>
      </c>
      <c r="T15" t="e">
        <f>(Data!$A24*60)/(Data!#REF!*Data!#REF!*Data!#REF!)</f>
        <v>#REF!</v>
      </c>
      <c r="V15" t="e">
        <f>Data!#REF!*(Data!#REF!*Data!#REF!*Data!#REF!)/(Data!#REF!)*(24/Data!#REF!)</f>
        <v>#REF!</v>
      </c>
      <c r="W15" t="e">
        <f>(Data!$A24*60)/(Data!#REF!*Data!#REF!*Data!#REF!)</f>
        <v>#REF!</v>
      </c>
      <c r="Y15">
        <f>Data!$G$3*(Data!$G$6*Data!$G$7*Data!$G24)/(Data!$G$5)*(24/Data!$G$9)</f>
        <v>0.66741357335733575</v>
      </c>
      <c r="Z15">
        <f>(Data!$A24*60)/(Data!$G$6*Data!$G$7*Data!$G$10)</f>
        <v>49.067758833966408</v>
      </c>
    </row>
    <row r="16" spans="1:26" x14ac:dyDescent="0.25">
      <c r="A16">
        <f>Data!$B$3*(Data!$B$6*Data!$B$7*Data!$B25)/(Data!$B$5)*(24/Data!$B$9)</f>
        <v>0.46403710392931879</v>
      </c>
      <c r="B16">
        <f>(Data!$A25*60)/(Data!$B$6*Data!$B$7*Data!$B$10)</f>
        <v>44.048853702777336</v>
      </c>
      <c r="D16">
        <f>Data!$C$3*(Data!$C$6*Data!$C$7*Data!$C25)/(Data!$C$5)*(24/Data!$C$9)</f>
        <v>0.48344551247841794</v>
      </c>
      <c r="E16">
        <f>(Data!$A25*60)/(Data!$C$6*Data!$C$7*Data!$C$10)</f>
        <v>39.188373566002198</v>
      </c>
      <c r="G16">
        <f>Data!$D$3*(Data!$D$6*Data!$D$7*Data!$D25)/(Data!$D$5)*(24/Data!$D$9)</f>
        <v>0.46775859428571426</v>
      </c>
      <c r="H16">
        <f>(Data!$A25*60)/(Data!$D$6*Data!$D$7*Data!$D$10)</f>
        <v>53.520271212448293</v>
      </c>
      <c r="J16">
        <f>Data!$E$3*(Data!$E$6*Data!$E$7*Data!$E25)/(Data!$E$5)*(24/Data!$E$9)</f>
        <v>0.84452511961722498</v>
      </c>
      <c r="K16">
        <f>(Data!$A25*60)/(Data!$E$6*Data!$E$7*Data!$E$10)</f>
        <v>51.264287279474829</v>
      </c>
      <c r="M16">
        <f>Data!$F$3*(Data!$F$6*Data!$F$7*Data!$F25)/(Data!$F$5)*(24/Data!$F$9)</f>
        <v>0.55581710848549937</v>
      </c>
      <c r="N16">
        <f>(Data!$A25*60)/(Data!$F$6*Data!$F$7*Data!$F$10)</f>
        <v>51.586519700041244</v>
      </c>
      <c r="P16" t="e">
        <f>Data!#REF!*(Data!#REF!*Data!#REF!*Data!#REF!)/(Data!#REF!)*(24/Data!#REF!)</f>
        <v>#REF!</v>
      </c>
      <c r="Q16" t="e">
        <f>(Data!$A25*60)/(Data!#REF!*Data!#REF!*Data!#REF!)</f>
        <v>#REF!</v>
      </c>
      <c r="S16" t="e">
        <f>Data!#REF!*(Data!#REF!*Data!#REF!*Data!#REF!)/(Data!#REF!)*(24/Data!#REF!)</f>
        <v>#REF!</v>
      </c>
      <c r="T16" t="e">
        <f>(Data!$A25*60)/(Data!#REF!*Data!#REF!*Data!#REF!)</f>
        <v>#REF!</v>
      </c>
      <c r="V16" t="e">
        <f>Data!#REF!*(Data!#REF!*Data!#REF!*Data!#REF!)/(Data!#REF!)*(24/Data!#REF!)</f>
        <v>#REF!</v>
      </c>
      <c r="W16" t="e">
        <f>(Data!$A25*60)/(Data!#REF!*Data!#REF!*Data!#REF!)</f>
        <v>#REF!</v>
      </c>
      <c r="Y16">
        <f>Data!$G$3*(Data!$G$6*Data!$G$7*Data!$G25)/(Data!$G$5)*(24/Data!$G$9)</f>
        <v>0.65924949294929491</v>
      </c>
      <c r="Z16">
        <f>(Data!$A25*60)/(Data!$G$6*Data!$G$7*Data!$G$10)</f>
        <v>51.521146775664725</v>
      </c>
    </row>
    <row r="17" spans="1:26" x14ac:dyDescent="0.25">
      <c r="A17">
        <f>Data!$B$3*(Data!$B$6*Data!$B$7*Data!$B26)/(Data!$B$5)*(24/Data!$B$9)</f>
        <v>0.46403710392931879</v>
      </c>
      <c r="B17">
        <f>(Data!$A26*60)/(Data!$B$6*Data!$B$7*Data!$B$10)</f>
        <v>46.146418164814357</v>
      </c>
      <c r="D17">
        <f>Data!$C$3*(Data!$C$6*Data!$C$7*Data!$C26)/(Data!$C$5)*(24/Data!$C$9)</f>
        <v>0.48344551247841794</v>
      </c>
      <c r="E17">
        <f>(Data!$A26*60)/(Data!$C$6*Data!$C$7*Data!$C$10)</f>
        <v>41.054486592954689</v>
      </c>
      <c r="G17">
        <f>Data!$D$3*(Data!$D$6*Data!$D$7*Data!$D26)/(Data!$D$5)*(24/Data!$D$9)</f>
        <v>0.46775859428571426</v>
      </c>
      <c r="H17">
        <f>(Data!$A26*60)/(Data!$D$6*Data!$D$7*Data!$D$10)</f>
        <v>56.06885555589821</v>
      </c>
      <c r="J17">
        <f>Data!$E$3*(Data!$E$6*Data!$E$7*Data!$E26)/(Data!$E$5)*(24/Data!$E$9)</f>
        <v>0.81245454545454554</v>
      </c>
      <c r="K17">
        <f>(Data!$A26*60)/(Data!$E$6*Data!$E$7*Data!$E$10)</f>
        <v>53.705443816592677</v>
      </c>
      <c r="M17">
        <f>Data!$F$3*(Data!$F$6*Data!$F$7*Data!$F26)/(Data!$F$5)*(24/Data!$F$9)</f>
        <v>0.54561862943071959</v>
      </c>
      <c r="N17">
        <f>(Data!$A26*60)/(Data!$F$6*Data!$F$7*Data!$F$10)</f>
        <v>54.043020638138444</v>
      </c>
      <c r="P17" t="e">
        <f>Data!#REF!*(Data!#REF!*Data!#REF!*Data!#REF!)/(Data!#REF!)*(24/Data!#REF!)</f>
        <v>#REF!</v>
      </c>
      <c r="Q17" t="e">
        <f>(Data!$A26*60)/(Data!#REF!*Data!#REF!*Data!#REF!)</f>
        <v>#REF!</v>
      </c>
      <c r="S17" t="e">
        <f>Data!#REF!*(Data!#REF!*Data!#REF!*Data!#REF!)/(Data!#REF!)*(24/Data!#REF!)</f>
        <v>#REF!</v>
      </c>
      <c r="T17" t="e">
        <f>(Data!$A26*60)/(Data!#REF!*Data!#REF!*Data!#REF!)</f>
        <v>#REF!</v>
      </c>
      <c r="V17" t="e">
        <f>Data!#REF!*(Data!#REF!*Data!#REF!*Data!#REF!)/(Data!#REF!)*(24/Data!#REF!)</f>
        <v>#REF!</v>
      </c>
      <c r="W17" t="e">
        <f>(Data!$A26*60)/(Data!#REF!*Data!#REF!*Data!#REF!)</f>
        <v>#REF!</v>
      </c>
      <c r="Y17">
        <f>Data!$G$3*(Data!$G$6*Data!$G$7*Data!$G26)/(Data!$G$5)*(24/Data!$G$9)</f>
        <v>0.64904439243924383</v>
      </c>
      <c r="Z17">
        <f>(Data!$A26*60)/(Data!$G$6*Data!$G$7*Data!$G$10)</f>
        <v>53.974534717363049</v>
      </c>
    </row>
    <row r="18" spans="1:26" x14ac:dyDescent="0.25">
      <c r="A18">
        <f>Data!$B$3*(Data!$B$6*Data!$B$7*Data!$B27)/(Data!$B$5)*(24/Data!$B$9)</f>
        <v>0.46403710392931879</v>
      </c>
      <c r="B18">
        <f>(Data!$A27*60)/(Data!$B$6*Data!$B$7*Data!$B$10)</f>
        <v>48.24398262685137</v>
      </c>
      <c r="D18">
        <f>Data!$C$3*(Data!$C$6*Data!$C$7*Data!$C27)/(Data!$C$5)*(24/Data!$C$9)</f>
        <v>0.49380505917438389</v>
      </c>
      <c r="E18">
        <f>(Data!$A27*60)/(Data!$C$6*Data!$C$7*Data!$C$10)</f>
        <v>42.920599619907172</v>
      </c>
      <c r="G18">
        <f>Data!$D$3*(Data!$D$6*Data!$D$7*Data!$D27)/(Data!$D$5)*(24/Data!$D$9)</f>
        <v>0.46775859428571426</v>
      </c>
      <c r="H18">
        <f>(Data!$A27*60)/(Data!$D$6*Data!$D$7*Data!$D$10)</f>
        <v>58.617439899348135</v>
      </c>
      <c r="J18">
        <f>Data!$E$3*(Data!$E$6*Data!$E$7*Data!$E27)/(Data!$E$5)*(24/Data!$E$9)</f>
        <v>0.79107416267942599</v>
      </c>
      <c r="K18">
        <f>(Data!$A27*60)/(Data!$E$6*Data!$E$7*Data!$E$10)</f>
        <v>56.146600353710525</v>
      </c>
      <c r="M18">
        <f>Data!$F$3*(Data!$F$6*Data!$F$7*Data!$F27)/(Data!$F$5)*(24/Data!$F$9)</f>
        <v>0.5226720515574651</v>
      </c>
      <c r="N18">
        <f>(Data!$A27*60)/(Data!$F$6*Data!$F$7*Data!$F$10)</f>
        <v>56.499521576235651</v>
      </c>
      <c r="P18" t="e">
        <f>Data!#REF!*(Data!#REF!*Data!#REF!*Data!#REF!)/(Data!#REF!)*(24/Data!#REF!)</f>
        <v>#REF!</v>
      </c>
      <c r="Q18" t="e">
        <f>(Data!$A27*60)/(Data!#REF!*Data!#REF!*Data!#REF!)</f>
        <v>#REF!</v>
      </c>
      <c r="S18" t="e">
        <f>Data!#REF!*(Data!#REF!*Data!#REF!*Data!#REF!)/(Data!#REF!)*(24/Data!#REF!)</f>
        <v>#REF!</v>
      </c>
      <c r="T18" t="e">
        <f>(Data!$A27*60)/(Data!#REF!*Data!#REF!*Data!#REF!)</f>
        <v>#REF!</v>
      </c>
      <c r="V18" t="e">
        <f>Data!#REF!*(Data!#REF!*Data!#REF!*Data!#REF!)/(Data!#REF!)*(24/Data!#REF!)</f>
        <v>#REF!</v>
      </c>
      <c r="W18" t="e">
        <f>(Data!$A27*60)/(Data!#REF!*Data!#REF!*Data!#REF!)</f>
        <v>#REF!</v>
      </c>
      <c r="Y18">
        <f>Data!$G$3*(Data!$G$6*Data!$G$7*Data!$G27)/(Data!$G$5)*(24/Data!$G$9)</f>
        <v>0.64088031203120321</v>
      </c>
      <c r="Z18">
        <f>(Data!$A27*60)/(Data!$G$6*Data!$G$7*Data!$G$10)</f>
        <v>56.427922659061366</v>
      </c>
    </row>
    <row r="19" spans="1:26" x14ac:dyDescent="0.25">
      <c r="A19">
        <f>Data!$B$3*(Data!$B$6*Data!$B$7*Data!$B28)/(Data!$B$5)*(24/Data!$B$9)</f>
        <v>0.46403710392931879</v>
      </c>
      <c r="B19">
        <f>(Data!$A28*60)/(Data!$B$6*Data!$B$7*Data!$B$10)</f>
        <v>50.341547088888383</v>
      </c>
      <c r="D19">
        <f>Data!$C$3*(Data!$C$6*Data!$C$7*Data!$C28)/(Data!$C$5)*(24/Data!$C$9)</f>
        <v>0.49380505917438389</v>
      </c>
      <c r="E19">
        <f>(Data!$A28*60)/(Data!$C$6*Data!$C$7*Data!$C$10)</f>
        <v>44.786712646859655</v>
      </c>
      <c r="G19">
        <f>Data!$D$3*(Data!$D$6*Data!$D$7*Data!$D28)/(Data!$D$5)*(24/Data!$D$9)</f>
        <v>0.46775859428571426</v>
      </c>
      <c r="H19">
        <f>(Data!$A28*60)/(Data!$D$6*Data!$D$7*Data!$D$10)</f>
        <v>61.166024242798052</v>
      </c>
      <c r="J19">
        <f>Data!$E$3*(Data!$E$6*Data!$E$7*Data!$E28)/(Data!$E$5)*(24/Data!$E$9)</f>
        <v>0.76969377990430632</v>
      </c>
      <c r="K19">
        <f>(Data!$A28*60)/(Data!$E$6*Data!$E$7*Data!$E$10)</f>
        <v>58.587756890828373</v>
      </c>
      <c r="M19">
        <f>Data!$F$3*(Data!$F$6*Data!$F$7*Data!$F28)/(Data!$F$5)*(24/Data!$F$9)</f>
        <v>0.49717585392051561</v>
      </c>
      <c r="N19">
        <f>(Data!$A28*60)/(Data!$F$6*Data!$F$7*Data!$F$10)</f>
        <v>58.956022514332851</v>
      </c>
      <c r="P19" t="e">
        <f>Data!#REF!*(Data!#REF!*Data!#REF!*Data!#REF!)/(Data!#REF!)*(24/Data!#REF!)</f>
        <v>#REF!</v>
      </c>
      <c r="Q19" t="e">
        <f>(Data!$A28*60)/(Data!#REF!*Data!#REF!*Data!#REF!)</f>
        <v>#REF!</v>
      </c>
      <c r="S19" t="e">
        <f>Data!#REF!*(Data!#REF!*Data!#REF!*Data!#REF!)/(Data!#REF!)*(24/Data!#REF!)</f>
        <v>#REF!</v>
      </c>
      <c r="T19" t="e">
        <f>(Data!$A28*60)/(Data!#REF!*Data!#REF!*Data!#REF!)</f>
        <v>#REF!</v>
      </c>
      <c r="V19" t="e">
        <f>Data!#REF!*(Data!#REF!*Data!#REF!*Data!#REF!)/(Data!#REF!)*(24/Data!#REF!)</f>
        <v>#REF!</v>
      </c>
      <c r="W19" t="e">
        <f>(Data!$A28*60)/(Data!#REF!*Data!#REF!*Data!#REF!)</f>
        <v>#REF!</v>
      </c>
      <c r="Y19">
        <f>Data!$G$3*(Data!$G$6*Data!$G$7*Data!$G28)/(Data!$G$5)*(24/Data!$G$9)</f>
        <v>0.62659317131713166</v>
      </c>
      <c r="Z19">
        <f>(Data!$A28*60)/(Data!$G$6*Data!$G$7*Data!$G$10)</f>
        <v>58.88131060075969</v>
      </c>
    </row>
    <row r="20" spans="1:26" x14ac:dyDescent="0.25">
      <c r="A20">
        <f>Data!$B$3*(Data!$B$6*Data!$B$7*Data!$B29)/(Data!$B$5)*(24/Data!$B$9)</f>
        <v>0.46403710392931879</v>
      </c>
      <c r="B20">
        <f>(Data!$A29*60)/(Data!$B$6*Data!$B$7*Data!$B$10)</f>
        <v>52.439111550925404</v>
      </c>
      <c r="D20">
        <f>Data!$C$3*(Data!$C$6*Data!$C$7*Data!$C29)/(Data!$C$5)*(24/Data!$C$9)</f>
        <v>0.49035187694239529</v>
      </c>
      <c r="E20">
        <f>(Data!$A29*60)/(Data!$C$6*Data!$C$7*Data!$C$10)</f>
        <v>46.652825673812146</v>
      </c>
      <c r="G20">
        <f>Data!$D$3*(Data!$D$6*Data!$D$7*Data!$D29)/(Data!$D$5)*(24/Data!$D$9)</f>
        <v>0.42523508571428581</v>
      </c>
      <c r="H20">
        <f>(Data!$A29*60)/(Data!$D$6*Data!$D$7*Data!$D$10)</f>
        <v>63.714608586247969</v>
      </c>
      <c r="J20">
        <f>Data!$E$3*(Data!$E$6*Data!$E$7*Data!$E29)/(Data!$E$5)*(24/Data!$E$9)</f>
        <v>0.75900358851674654</v>
      </c>
      <c r="K20">
        <f>(Data!$A29*60)/(Data!$E$6*Data!$E$7*Data!$E$10)</f>
        <v>61.028913427946229</v>
      </c>
      <c r="M20">
        <f>Data!$F$3*(Data!$F$6*Data!$F$7*Data!$F29)/(Data!$F$5)*(24/Data!$F$9)</f>
        <v>0.44363383888292163</v>
      </c>
      <c r="N20">
        <f>(Data!$A29*60)/(Data!$F$6*Data!$F$7*Data!$F$10)</f>
        <v>61.412523452430051</v>
      </c>
      <c r="P20" t="e">
        <f>Data!#REF!*(Data!#REF!*Data!#REF!*Data!#REF!)/(Data!#REF!)*(24/Data!#REF!)</f>
        <v>#REF!</v>
      </c>
      <c r="Q20" t="e">
        <f>(Data!$A29*60)/(Data!#REF!*Data!#REF!*Data!#REF!)</f>
        <v>#REF!</v>
      </c>
      <c r="S20" t="e">
        <f>Data!#REF!*(Data!#REF!*Data!#REF!*Data!#REF!)/(Data!#REF!)*(24/Data!#REF!)</f>
        <v>#REF!</v>
      </c>
      <c r="T20" t="e">
        <f>(Data!$A29*60)/(Data!#REF!*Data!#REF!*Data!#REF!)</f>
        <v>#REF!</v>
      </c>
      <c r="V20" t="e">
        <f>Data!#REF!*(Data!#REF!*Data!#REF!*Data!#REF!)/(Data!#REF!)*(24/Data!#REF!)</f>
        <v>#REF!</v>
      </c>
      <c r="W20" t="e">
        <f>(Data!$A29*60)/(Data!#REF!*Data!#REF!*Data!#REF!)</f>
        <v>#REF!</v>
      </c>
      <c r="Y20">
        <f>Data!$G$3*(Data!$G$6*Data!$G$7*Data!$G29)/(Data!$G$5)*(24/Data!$G$9)</f>
        <v>0.60210093009300925</v>
      </c>
      <c r="Z20">
        <f>(Data!$A29*60)/(Data!$G$6*Data!$G$7*Data!$G$10)</f>
        <v>61.334698542458007</v>
      </c>
    </row>
    <row r="21" spans="1:26" x14ac:dyDescent="0.25">
      <c r="A21">
        <f>Data!$B$3*(Data!$B$6*Data!$B$7*Data!$B30)/(Data!$B$5)*(24/Data!$B$9)</f>
        <v>0.45716248016740296</v>
      </c>
      <c r="B21">
        <f>(Data!$A30*60)/(Data!$B$6*Data!$B$7*Data!$B$10)</f>
        <v>54.536676012962417</v>
      </c>
      <c r="D21">
        <f>Data!$C$3*(Data!$C$6*Data!$C$7*Data!$C30)/(Data!$C$5)*(24/Data!$C$9)</f>
        <v>0.50071142363836141</v>
      </c>
      <c r="E21">
        <f>(Data!$A30*60)/(Data!$C$6*Data!$C$7*Data!$C$10)</f>
        <v>48.518938700764629</v>
      </c>
      <c r="G21">
        <f>Data!$D$3*(Data!$D$6*Data!$D$7*Data!$D30)/(Data!$D$5)*(24/Data!$D$9)</f>
        <v>0.37270604571428573</v>
      </c>
      <c r="H21">
        <f>(Data!$A30*60)/(Data!$D$6*Data!$D$7*Data!$D$10)</f>
        <v>66.263192929697894</v>
      </c>
      <c r="J21">
        <f>Data!$E$3*(Data!$E$6*Data!$E$7*Data!$E30)/(Data!$E$5)*(24/Data!$E$9)</f>
        <v>0.74831339712918676</v>
      </c>
      <c r="K21">
        <f>(Data!$A30*60)/(Data!$E$6*Data!$E$7*Data!$E$10)</f>
        <v>63.470069965064077</v>
      </c>
      <c r="M21">
        <f>Data!$F$3*(Data!$F$6*Data!$F$7*Data!$F30)/(Data!$F$5)*(24/Data!$F$9)</f>
        <v>0.41558802148227714</v>
      </c>
      <c r="N21">
        <f>(Data!$A30*60)/(Data!$F$6*Data!$F$7*Data!$F$10)</f>
        <v>63.869024390527251</v>
      </c>
      <c r="P21" t="e">
        <f>Data!#REF!*(Data!#REF!*Data!#REF!*Data!#REF!)/(Data!#REF!)*(24/Data!#REF!)</f>
        <v>#REF!</v>
      </c>
      <c r="Q21" t="e">
        <f>(Data!$A30*60)/(Data!#REF!*Data!#REF!*Data!#REF!)</f>
        <v>#REF!</v>
      </c>
      <c r="S21" t="e">
        <f>Data!#REF!*(Data!#REF!*Data!#REF!*Data!#REF!)/(Data!#REF!)*(24/Data!#REF!)</f>
        <v>#REF!</v>
      </c>
      <c r="T21" t="e">
        <f>(Data!$A30*60)/(Data!#REF!*Data!#REF!*Data!#REF!)</f>
        <v>#REF!</v>
      </c>
      <c r="V21" t="e">
        <f>Data!#REF!*(Data!#REF!*Data!#REF!*Data!#REF!)/(Data!#REF!)*(24/Data!#REF!)</f>
        <v>#REF!</v>
      </c>
      <c r="W21" t="e">
        <f>(Data!$A30*60)/(Data!#REF!*Data!#REF!*Data!#REF!)</f>
        <v>#REF!</v>
      </c>
      <c r="Y21">
        <f>Data!$G$3*(Data!$G$6*Data!$G$7*Data!$G30)/(Data!$G$5)*(24/Data!$G$9)</f>
        <v>0.58577276927692767</v>
      </c>
      <c r="Z21">
        <f>(Data!$A30*60)/(Data!$G$6*Data!$G$7*Data!$G$10)</f>
        <v>63.788086484156324</v>
      </c>
    </row>
    <row r="22" spans="1:26" x14ac:dyDescent="0.25">
      <c r="A22">
        <f>Data!$B$3*(Data!$B$6*Data!$B$7*Data!$B31)/(Data!$B$5)*(24/Data!$B$9)</f>
        <v>0.44685054452452921</v>
      </c>
      <c r="B22">
        <f>(Data!$A31*60)/(Data!$B$6*Data!$B$7*Data!$B$10)</f>
        <v>56.634240474999437</v>
      </c>
      <c r="D22">
        <f>Data!$C$3*(Data!$C$6*Data!$C$7*Data!$C31)/(Data!$C$5)*(24/Data!$C$9)</f>
        <v>0.49035187694239529</v>
      </c>
      <c r="E22">
        <f>(Data!$A31*60)/(Data!$C$6*Data!$C$7*Data!$C$10)</f>
        <v>50.385051727717112</v>
      </c>
      <c r="J22">
        <f>Data!$E$3*(Data!$E$6*Data!$E$7*Data!$E31)/(Data!$E$5)*(24/Data!$E$9)</f>
        <v>0.69486244019138765</v>
      </c>
      <c r="K22">
        <f>(Data!$A31*60)/(Data!$E$6*Data!$E$7*Data!$E$10)</f>
        <v>65.911226502181918</v>
      </c>
      <c r="M22">
        <f>Data!$F$3*(Data!$F$6*Data!$F$7*Data!$F31)/(Data!$F$5)*(24/Data!$F$9)</f>
        <v>0.35694676691729321</v>
      </c>
      <c r="N22">
        <f>(Data!$A31*60)/(Data!$F$6*Data!$F$7*Data!$F$10)</f>
        <v>66.325525328624451</v>
      </c>
      <c r="P22" t="e">
        <f>Data!#REF!*(Data!#REF!*Data!#REF!*Data!#REF!)/(Data!#REF!)*(24/Data!#REF!)</f>
        <v>#REF!</v>
      </c>
      <c r="Q22" t="e">
        <f>(Data!$A31*60)/(Data!#REF!*Data!#REF!*Data!#REF!)</f>
        <v>#REF!</v>
      </c>
      <c r="S22" t="e">
        <f>Data!#REF!*(Data!#REF!*Data!#REF!*Data!#REF!)/(Data!#REF!)*(24/Data!#REF!)</f>
        <v>#REF!</v>
      </c>
      <c r="T22" t="e">
        <f>(Data!$A31*60)/(Data!#REF!*Data!#REF!*Data!#REF!)</f>
        <v>#REF!</v>
      </c>
      <c r="Y22">
        <f>Data!$G$3*(Data!$G$6*Data!$G$7*Data!$G31)/(Data!$G$5)*(24/Data!$G$9)</f>
        <v>0.56128052805280537</v>
      </c>
      <c r="Z22">
        <f>(Data!$A31*60)/(Data!$G$6*Data!$G$7*Data!$G$10)</f>
        <v>66.241474425854648</v>
      </c>
    </row>
    <row r="23" spans="1:26" x14ac:dyDescent="0.25">
      <c r="A23">
        <f>Data!$B$3*(Data!$B$6*Data!$B$7*Data!$B32)/(Data!$B$5)*(24/Data!$B$9)</f>
        <v>0.42966398511973958</v>
      </c>
      <c r="B23">
        <f>(Data!$A32*60)/(Data!$B$6*Data!$B$7*Data!$B$10)</f>
        <v>58.731804937036451</v>
      </c>
      <c r="D23">
        <f>Data!$C$3*(Data!$C$6*Data!$C$7*Data!$C32)/(Data!$C$5)*(24/Data!$C$9)</f>
        <v>0.49380505917438389</v>
      </c>
      <c r="E23">
        <f>(Data!$A32*60)/(Data!$C$6*Data!$C$7*Data!$C$10)</f>
        <v>52.251164754669603</v>
      </c>
      <c r="J23">
        <f>Data!$E$3*(Data!$E$6*Data!$E$7*Data!$E32)/(Data!$E$5)*(24/Data!$E$9)</f>
        <v>0.64141148325358865</v>
      </c>
      <c r="K23">
        <f>(Data!$A32*60)/(Data!$E$6*Data!$E$7*Data!$E$10)</f>
        <v>68.352383039299767</v>
      </c>
      <c r="M23">
        <f>Data!$F$3*(Data!$F$6*Data!$F$7*Data!$F32)/(Data!$F$5)*(24/Data!$F$9)</f>
        <v>0</v>
      </c>
      <c r="N23">
        <f>(Data!$A32*60)/(Data!$F$6*Data!$F$7*Data!$F$10)</f>
        <v>68.782026266721658</v>
      </c>
      <c r="P23" t="e">
        <f>Data!#REF!*(Data!#REF!*Data!#REF!*Data!#REF!)/(Data!#REF!)*(24/Data!#REF!)</f>
        <v>#REF!</v>
      </c>
      <c r="Q23" t="e">
        <f>(Data!$A32*60)/(Data!#REF!*Data!#REF!*Data!#REF!)</f>
        <v>#REF!</v>
      </c>
      <c r="S23" t="e">
        <f>Data!#REF!*(Data!#REF!*Data!#REF!*Data!#REF!)/(Data!#REF!)*(24/Data!#REF!)</f>
        <v>#REF!</v>
      </c>
      <c r="T23" t="e">
        <f>(Data!$A32*60)/(Data!#REF!*Data!#REF!*Data!#REF!)</f>
        <v>#REF!</v>
      </c>
      <c r="Y23">
        <f>Data!$G$3*(Data!$G$6*Data!$G$7*Data!$G32)/(Data!$G$5)*(24/Data!$G$9)</f>
        <v>0.53882930693069309</v>
      </c>
      <c r="Z23">
        <f>(Data!$A32*60)/(Data!$G$6*Data!$G$7*Data!$G$10)</f>
        <v>68.694862367552972</v>
      </c>
    </row>
    <row r="24" spans="1:26" x14ac:dyDescent="0.25">
      <c r="A24">
        <f>Data!$B$3*(Data!$B$6*Data!$B$7*Data!$B33)/(Data!$B$5)*(24/Data!$B$9)</f>
        <v>0.38841624254824464</v>
      </c>
      <c r="B24">
        <f>(Data!$A33*60)/(Data!$B$6*Data!$B$7*Data!$B$10)</f>
        <v>60.829369399073464</v>
      </c>
      <c r="D24">
        <f>Data!$C$3*(Data!$C$6*Data!$C$7*Data!$C33)/(Data!$C$5)*(24/Data!$C$9)</f>
        <v>0.47653914801444047</v>
      </c>
      <c r="E24">
        <f>(Data!$A33*60)/(Data!$C$6*Data!$C$7*Data!$C$10)</f>
        <v>54.117277781622086</v>
      </c>
      <c r="J24">
        <f>Data!$E$3*(Data!$E$6*Data!$E$7*Data!$E33)/(Data!$E$5)*(24/Data!$E$9)</f>
        <v>0.59865071770334943</v>
      </c>
      <c r="K24">
        <f>(Data!$A33*60)/(Data!$E$6*Data!$E$7*Data!$E$10)</f>
        <v>70.793539576417629</v>
      </c>
      <c r="M24">
        <f>Data!$F$3*(Data!$F$6*Data!$F$7*Data!$F33)/(Data!$F$5)*(24/Data!$F$9)</f>
        <v>0</v>
      </c>
      <c r="N24">
        <f>(Data!$A33*60)/(Data!$F$6*Data!$F$7*Data!$F$10)</f>
        <v>71.238527204818865</v>
      </c>
      <c r="P24" t="e">
        <f>Data!#REF!*(Data!#REF!*Data!#REF!*Data!#REF!)/(Data!#REF!)*(24/Data!#REF!)</f>
        <v>#REF!</v>
      </c>
      <c r="Q24" t="e">
        <f>(Data!$A33*60)/(Data!#REF!*Data!#REF!*Data!#REF!)</f>
        <v>#REF!</v>
      </c>
      <c r="S24" t="e">
        <f>Data!#REF!*(Data!#REF!*Data!#REF!*Data!#REF!)/(Data!#REF!)*(24/Data!#REF!)</f>
        <v>#REF!</v>
      </c>
      <c r="T24" t="e">
        <f>(Data!$A33*60)/(Data!#REF!*Data!#REF!*Data!#REF!)</f>
        <v>#REF!</v>
      </c>
      <c r="Y24">
        <f>Data!$G$3*(Data!$G$6*Data!$G$7*Data!$G33)/(Data!$G$5)*(24/Data!$G$9)</f>
        <v>0</v>
      </c>
      <c r="Z24">
        <f>(Data!$A33*60)/(Data!$G$6*Data!$G$7*Data!$G$10)</f>
        <v>71.148250309251281</v>
      </c>
    </row>
    <row r="25" spans="1:26" x14ac:dyDescent="0.25">
      <c r="A25">
        <f>Data!$B$3*(Data!$B$6*Data!$B$7*Data!$B34)/(Data!$B$5)*(24/Data!$B$9)</f>
        <v>0.34373118809579167</v>
      </c>
      <c r="B25">
        <f>(Data!$A34*60)/(Data!$B$6*Data!$B$7*Data!$B$10)</f>
        <v>62.926933861110484</v>
      </c>
      <c r="D25">
        <f>Data!$C$3*(Data!$C$6*Data!$C$7*Data!$C34)/(Data!$C$5)*(24/Data!$C$9)</f>
        <v>0.4661796013184743</v>
      </c>
      <c r="E25">
        <f>(Data!$A34*60)/(Data!$C$6*Data!$C$7*Data!$C$10)</f>
        <v>55.983390808574569</v>
      </c>
      <c r="J25">
        <f>Data!$E$3*(Data!$E$6*Data!$E$7*Data!$E34)/(Data!$E$5)*(24/Data!$E$9)</f>
        <v>0.55588995215311021</v>
      </c>
      <c r="K25">
        <f>(Data!$A34*60)/(Data!$E$6*Data!$E$7*Data!$E$10)</f>
        <v>73.234696113535477</v>
      </c>
      <c r="M25">
        <f>Data!$F$3*(Data!$F$6*Data!$F$7*Data!$F34)/(Data!$F$5)*(24/Data!$F$9)</f>
        <v>0</v>
      </c>
      <c r="N25">
        <f>(Data!$A34*60)/(Data!$F$6*Data!$F$7*Data!$F$10)</f>
        <v>73.695028142916058</v>
      </c>
      <c r="P25" t="e">
        <f>Data!#REF!*(Data!#REF!*Data!#REF!*Data!#REF!)/(Data!#REF!)*(24/Data!#REF!)</f>
        <v>#REF!</v>
      </c>
      <c r="Q25" t="e">
        <f>(Data!$A34*60)/(Data!#REF!*Data!#REF!*Data!#REF!)</f>
        <v>#REF!</v>
      </c>
      <c r="S25" t="e">
        <f>Data!#REF!*(Data!#REF!*Data!#REF!*Data!#REF!)/(Data!#REF!)*(24/Data!#REF!)</f>
        <v>#REF!</v>
      </c>
      <c r="T25" t="e">
        <f>(Data!$A34*60)/(Data!#REF!*Data!#REF!*Data!#REF!)</f>
        <v>#REF!</v>
      </c>
      <c r="Y25">
        <f>Data!$G$3*(Data!$G$6*Data!$G$7*Data!$G34)/(Data!$G$5)*(24/Data!$G$9)</f>
        <v>0</v>
      </c>
      <c r="Z25">
        <f>(Data!$A34*60)/(Data!$G$6*Data!$G$7*Data!$G$10)</f>
        <v>73.601638250949605</v>
      </c>
    </row>
    <row r="26" spans="1:26" x14ac:dyDescent="0.25">
      <c r="A26">
        <f>Data!$B$3*(Data!$B$6*Data!$B$7*Data!$B35)/(Data!$B$5)*(24/Data!$B$9)</f>
        <v>0</v>
      </c>
      <c r="B26">
        <f>(Data!$A35*60)/(Data!$B$6*Data!$B$7*Data!$B$10)</f>
        <v>65.024498323147498</v>
      </c>
      <c r="D26">
        <f>Data!$C$3*(Data!$C$6*Data!$C$7*Data!$C35)/(Data!$C$5)*(24/Data!$C$9)</f>
        <v>0.44891369015853083</v>
      </c>
      <c r="E26">
        <f>(Data!$A35*60)/(Data!$C$6*Data!$C$7*Data!$C$10)</f>
        <v>57.849503835527059</v>
      </c>
      <c r="M26">
        <f>Data!$F$3*(Data!$F$6*Data!$F$7*Data!$F35)/(Data!$F$5)*(24/Data!$F$9)</f>
        <v>0</v>
      </c>
      <c r="N26">
        <f>(Data!$A35*60)/(Data!$F$6*Data!$F$7*Data!$F$10)</f>
        <v>76.151529081013265</v>
      </c>
      <c r="P26" t="e">
        <f>Data!#REF!*(Data!#REF!*Data!#REF!*Data!#REF!)/(Data!#REF!)*(24/Data!#REF!)</f>
        <v>#REF!</v>
      </c>
      <c r="Q26" t="e">
        <f>(Data!$A35*60)/(Data!#REF!*Data!#REF!*Data!#REF!)</f>
        <v>#REF!</v>
      </c>
      <c r="S26" t="e">
        <f>Data!#REF!*(Data!#REF!*Data!#REF!*Data!#REF!)/(Data!#REF!)*(24/Data!#REF!)</f>
        <v>#REF!</v>
      </c>
      <c r="T26" t="e">
        <f>(Data!$A35*60)/(Data!#REF!*Data!#REF!*Data!#REF!)</f>
        <v>#REF!</v>
      </c>
      <c r="Y26">
        <f>Data!$G$3*(Data!$G$6*Data!$G$7*Data!$G35)/(Data!$G$5)*(24/Data!$G$9)</f>
        <v>0</v>
      </c>
      <c r="Z26">
        <f>(Data!$A35*60)/(Data!$G$6*Data!$G$7*Data!$G$10)</f>
        <v>76.055026192647929</v>
      </c>
    </row>
    <row r="27" spans="1:26" x14ac:dyDescent="0.25">
      <c r="A27">
        <f>Data!$B$3*(Data!$B$6*Data!$B$7*Data!$B36)/(Data!$B$5)*(24/Data!$B$9)</f>
        <v>0</v>
      </c>
      <c r="B27">
        <f>(Data!$A36*60)/(Data!$B$6*Data!$B$7*Data!$B$10)</f>
        <v>67.122062785184511</v>
      </c>
      <c r="D27">
        <f>Data!$C$3*(Data!$C$6*Data!$C$7*Data!$C36)/(Data!$C$5)*(24/Data!$C$9)</f>
        <v>0.43855414346256483</v>
      </c>
      <c r="E27">
        <f>(Data!$A36*60)/(Data!$C$6*Data!$C$7*Data!$C$10)</f>
        <v>59.715616862479543</v>
      </c>
      <c r="M27">
        <f>Data!$F$3*(Data!$F$6*Data!$F$7*Data!$F36)/(Data!$F$5)*(24/Data!$F$9)</f>
        <v>0</v>
      </c>
      <c r="N27">
        <f>(Data!$A36*60)/(Data!$F$6*Data!$F$7*Data!$F$10)</f>
        <v>78.608030019110473</v>
      </c>
      <c r="P27" t="e">
        <f>Data!#REF!*(Data!#REF!*Data!#REF!*Data!#REF!)/(Data!#REF!)*(24/Data!#REF!)</f>
        <v>#REF!</v>
      </c>
      <c r="Q27" t="e">
        <f>(Data!$A36*60)/(Data!#REF!*Data!#REF!*Data!#REF!)</f>
        <v>#REF!</v>
      </c>
      <c r="S27" t="e">
        <f>Data!#REF!*(Data!#REF!*Data!#REF!*Data!#REF!)/(Data!#REF!)*(24/Data!#REF!)</f>
        <v>#REF!</v>
      </c>
      <c r="T27" t="e">
        <f>(Data!$A36*60)/(Data!#REF!*Data!#REF!*Data!#REF!)</f>
        <v>#REF!</v>
      </c>
    </row>
    <row r="28" spans="1:26" x14ac:dyDescent="0.25">
      <c r="D28">
        <f>Data!$C$3*(Data!$C$6*Data!$C$7*Data!$C37)/(Data!$C$5)*(24/Data!$C$9)</f>
        <v>0.43164777899858742</v>
      </c>
      <c r="E28">
        <f>(Data!$A37*60)/(Data!$C$6*Data!$C$7*Data!$C$10)</f>
        <v>61.581729889432026</v>
      </c>
      <c r="M28">
        <f>Data!$F$3*(Data!$F$6*Data!$F$7*Data!$F37)/(Data!$F$5)*(24/Data!$F$9)</f>
        <v>0</v>
      </c>
      <c r="N28">
        <f>(Data!$A37*60)/(Data!$F$6*Data!$F$7*Data!$F$10)</f>
        <v>81.064530957207666</v>
      </c>
      <c r="P28" t="e">
        <f>Data!#REF!*(Data!#REF!*Data!#REF!*Data!#REF!)/(Data!#REF!)*(24/Data!#REF!)</f>
        <v>#REF!</v>
      </c>
      <c r="Q28" t="e">
        <f>(Data!$A37*60)/(Data!#REF!*Data!#REF!*Data!#REF!)</f>
        <v>#REF!</v>
      </c>
      <c r="S28" t="e">
        <f>Data!#REF!*(Data!#REF!*Data!#REF!*Data!#REF!)/(Data!#REF!)*(24/Data!#REF!)</f>
        <v>#REF!</v>
      </c>
      <c r="T28" t="e">
        <f>(Data!$A37*60)/(Data!#REF!*Data!#REF!*Data!#REF!)</f>
        <v>#REF!</v>
      </c>
    </row>
    <row r="29" spans="1:26" x14ac:dyDescent="0.25">
      <c r="D29">
        <f>Data!$C$3*(Data!$C$6*Data!$C$7*Data!$C38)/(Data!$C$5)*(24/Data!$C$9)</f>
        <v>0.42128823230262125</v>
      </c>
      <c r="E29">
        <f>(Data!$A38*60)/(Data!$C$6*Data!$C$7*Data!$C$10)</f>
        <v>63.447842916384516</v>
      </c>
    </row>
    <row r="30" spans="1:26" x14ac:dyDescent="0.25">
      <c r="D30">
        <f>Data!$C$3*(Data!$C$6*Data!$C$7*Data!$C39)/(Data!$C$5)*(24/Data!$C$9)</f>
        <v>0.41438186783864384</v>
      </c>
      <c r="E30">
        <f>(Data!$A39*60)/(Data!$C$6*Data!$C$7*Data!$C$10)</f>
        <v>65.313955943337007</v>
      </c>
    </row>
    <row r="31" spans="1:26" x14ac:dyDescent="0.25">
      <c r="D31">
        <f>Data!$C$3*(Data!$C$6*Data!$C$7*Data!$C40)/(Data!$C$5)*(24/Data!$C$9)</f>
        <v>0.39711595667870037</v>
      </c>
      <c r="E31">
        <f>(Data!$A40*60)/(Data!$C$6*Data!$C$7*Data!$C$10)</f>
        <v>67.180068970289483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</vt:lpstr>
      <vt:lpstr>Thrust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CVD acceleration worksheet</dc:title>
  <dc:creator>Jason Rhoades</dc:creator>
  <dc:description>http://rhoadescamaro.com/build</dc:description>
  <cp:lastModifiedBy>Jason Rhoades</cp:lastModifiedBy>
  <dcterms:created xsi:type="dcterms:W3CDTF">2009-07-02T04:31:16Z</dcterms:created>
  <dcterms:modified xsi:type="dcterms:W3CDTF">2012-06-27T05:52:49Z</dcterms:modified>
</cp:coreProperties>
</file>