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55" yWindow="165" windowWidth="28095" windowHeight="13575"/>
  </bookViews>
  <sheets>
    <sheet name="Data" sheetId="1" r:id="rId1"/>
    <sheet name="Graph" sheetId="2" r:id="rId2"/>
    <sheet name="Thrust Calcs" sheetId="3" r:id="rId3"/>
  </sheets>
  <calcPr calcId="125725"/>
</workbook>
</file>

<file path=xl/calcChain.xml><?xml version="1.0" encoding="utf-8"?>
<calcChain xmlns="http://schemas.openxmlformats.org/spreadsheetml/2006/main">
  <c r="Y26" i="3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1"/>
  <c r="J10" i="1"/>
  <c r="Z25" i="3" s="1"/>
  <c r="W21"/>
  <c r="V21"/>
  <c r="W20"/>
  <c r="V20"/>
  <c r="W19"/>
  <c r="V19"/>
  <c r="W18"/>
  <c r="V18"/>
  <c r="W17"/>
  <c r="V17"/>
  <c r="W16"/>
  <c r="V16"/>
  <c r="W15"/>
  <c r="V15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W4"/>
  <c r="V4"/>
  <c r="V1"/>
  <c r="I10" i="1"/>
  <c r="S4" i="3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3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6"/>
  <c r="J4"/>
  <c r="J5"/>
  <c r="J6"/>
  <c r="J7"/>
  <c r="J8"/>
  <c r="J9"/>
  <c r="J10"/>
  <c r="J11"/>
  <c r="J12"/>
  <c r="J13"/>
  <c r="J14"/>
  <c r="J15"/>
  <c r="J16"/>
  <c r="J17"/>
  <c r="J18"/>
  <c r="J19"/>
  <c r="J3"/>
  <c r="G5"/>
  <c r="G6"/>
  <c r="G7"/>
  <c r="G8"/>
  <c r="G9"/>
  <c r="G10"/>
  <c r="G11"/>
  <c r="G12"/>
  <c r="G13"/>
  <c r="G14"/>
  <c r="G15"/>
  <c r="G16"/>
  <c r="G17"/>
  <c r="G18"/>
  <c r="G19"/>
  <c r="G20"/>
  <c r="G21"/>
  <c r="G4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5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3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S1"/>
  <c r="Q3"/>
  <c r="Q4"/>
  <c r="Q5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P1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M1"/>
  <c r="K19"/>
  <c r="K18"/>
  <c r="K17"/>
  <c r="K16"/>
  <c r="K15"/>
  <c r="K14"/>
  <c r="K13"/>
  <c r="K12"/>
  <c r="K11"/>
  <c r="K10"/>
  <c r="K9"/>
  <c r="K8"/>
  <c r="K7"/>
  <c r="K6"/>
  <c r="K5"/>
  <c r="K4"/>
  <c r="K3"/>
  <c r="J1"/>
  <c r="H21"/>
  <c r="H20"/>
  <c r="H19"/>
  <c r="H18"/>
  <c r="H17"/>
  <c r="H16"/>
  <c r="H15"/>
  <c r="H14"/>
  <c r="H13"/>
  <c r="H12"/>
  <c r="H11"/>
  <c r="H10"/>
  <c r="H9"/>
  <c r="H8"/>
  <c r="H7"/>
  <c r="H6"/>
  <c r="H5"/>
  <c r="H4"/>
  <c r="G1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D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3"/>
  <c r="Z6" l="1"/>
  <c r="Z8"/>
  <c r="Z10"/>
  <c r="Z12"/>
  <c r="Z14"/>
  <c r="Z16"/>
  <c r="Z18"/>
  <c r="Z20"/>
  <c r="Z22"/>
  <c r="Z24"/>
  <c r="Z26"/>
  <c r="Z7"/>
  <c r="Z9"/>
  <c r="Z11"/>
  <c r="Z13"/>
  <c r="Z15"/>
  <c r="Z17"/>
  <c r="Z19"/>
  <c r="Z21"/>
  <c r="Z23"/>
  <c r="A1"/>
  <c r="D10" i="1"/>
  <c r="E10"/>
  <c r="F10"/>
  <c r="G10"/>
  <c r="H10"/>
  <c r="B10"/>
  <c r="C10"/>
</calcChain>
</file>

<file path=xl/sharedStrings.xml><?xml version="1.0" encoding="utf-8"?>
<sst xmlns="http://schemas.openxmlformats.org/spreadsheetml/2006/main" count="73" uniqueCount="44">
  <si>
    <t>Weight</t>
  </si>
  <si>
    <t>Final Drive</t>
  </si>
  <si>
    <t>Dyno source</t>
  </si>
  <si>
    <t>Drive tire</t>
  </si>
  <si>
    <t>315/30-19</t>
  </si>
  <si>
    <t>Tire Diameter</t>
  </si>
  <si>
    <t>http://www.automobilemag.com/features/0704_audi_r8_rs4_dyno_test/photo_04.html</t>
  </si>
  <si>
    <t>315/30-18</t>
  </si>
  <si>
    <t>345/30-19</t>
  </si>
  <si>
    <t>285/30-18</t>
  </si>
  <si>
    <t>245/40-17</t>
  </si>
  <si>
    <t>http://www.dragtimes.com/Dodge-Viper-Timeslip-8989.html</t>
  </si>
  <si>
    <t>http://advancedstreetperformance.com/dyno.php</t>
  </si>
  <si>
    <t>http://cfupload.stevesdomain.net/images/651dad0cd3.jpg</t>
  </si>
  <si>
    <t>Dyno type</t>
  </si>
  <si>
    <t>Dynapack hub</t>
  </si>
  <si>
    <t>None</t>
  </si>
  <si>
    <t>Dynojet</t>
  </si>
  <si>
    <t xml:space="preserve">Mustang </t>
  </si>
  <si>
    <t>Stasis Cat-back</t>
  </si>
  <si>
    <t>Cats and exhaust</t>
  </si>
  <si>
    <t>https://www.dragtimes.com/images_dyno/8791-2006-Lotus-Elise-Dyno.jpg&amp;imgrefurl=https://www.dragtimes.com/2006-Lotus-Elise-Dyno-Results-Graphs-8791.html&amp;usg=__P2EtCHb9P7EWaDs_1FZ2k0qKMfI=&amp;h=654&amp;w=524&amp;sz=90&amp;hl=en&amp;start=1&amp;um=1&amp;tbnid=0_GNJ_82qXgJmM:&amp;tbnh=138&amp;tbnw=111&amp;prev=/images%3Fq%3DLotus%2BElise%2Bdyno%26hl%3Den%26client%3Dopera%26rls%3Den%26sa%3DN%26um%3D1</t>
  </si>
  <si>
    <t>Stock 2003</t>
  </si>
  <si>
    <t>http://www.6speedonline.com/forums/audi/177529-pes-wheels-boutique-r8-sc-dynod.html</t>
  </si>
  <si>
    <t>Revs/mi</t>
  </si>
  <si>
    <t>Speed</t>
  </si>
  <si>
    <t>Accel</t>
  </si>
  <si>
    <t>Mods/Notes</t>
  </si>
  <si>
    <t xml:space="preserve">http://lgmotorsports.com/gallery/albums/userpics/10001/LG%20pro%20LT%20Headers%20LS3.JPG </t>
  </si>
  <si>
    <t>265/35-18</t>
  </si>
  <si>
    <t>http://www.superchevy.com/technical/engines_drivetrain/completebuilds_testing/sucp_0909_chevy_small_block_testing/index.html</t>
  </si>
  <si>
    <t>Engine</t>
  </si>
  <si>
    <t>Car 2</t>
  </si>
  <si>
    <t>Car 3</t>
  </si>
  <si>
    <t>Car 4</t>
  </si>
  <si>
    <t>Car 6</t>
  </si>
  <si>
    <t>Car 1 Dyno 1</t>
  </si>
  <si>
    <t>Car 1 Dyno 2</t>
  </si>
  <si>
    <t>Car 5 Tire 1</t>
  </si>
  <si>
    <t>Car 5 Tire 2</t>
  </si>
  <si>
    <t>Car 7</t>
  </si>
  <si>
    <t>Dyno adjust</t>
  </si>
  <si>
    <t>Trans Gear</t>
  </si>
  <si>
    <t>see article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</si>
</sst>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0" borderId="0" xfId="0" applyFont="1"/>
    <xf numFmtId="0" fontId="3" fillId="0" borderId="0" xfId="2" applyNumberFormat="1" applyAlignment="1" applyProtection="1">
      <alignment wrapText="1"/>
    </xf>
    <xf numFmtId="0" fontId="1" fillId="2" borderId="0" xfId="1"/>
    <xf numFmtId="0" fontId="3" fillId="0" borderId="0" xfId="2" applyAlignment="1" applyProtection="1">
      <alignment wrapText="1"/>
    </xf>
    <xf numFmtId="0" fontId="4" fillId="0" borderId="0" xfId="0" applyFont="1"/>
    <xf numFmtId="0" fontId="0" fillId="0" borderId="0" xfId="0" applyAlignment="1">
      <alignment wrapText="1"/>
    </xf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'Thrust Calcs'!$A$1</c:f>
              <c:strCache>
                <c:ptCount val="1"/>
                <c:pt idx="0">
                  <c:v>Car 1 Dyno 1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'Thrust Calcs'!$B$3:$B$27</c:f>
              <c:numCache>
                <c:formatCode>General</c:formatCode>
                <c:ptCount val="25"/>
                <c:pt idx="0">
                  <c:v>16.558477235810376</c:v>
                </c:pt>
                <c:pt idx="1">
                  <c:v>18.628286890286674</c:v>
                </c:pt>
                <c:pt idx="2">
                  <c:v>20.698096544762972</c:v>
                </c:pt>
                <c:pt idx="3">
                  <c:v>22.767906199239267</c:v>
                </c:pt>
                <c:pt idx="4">
                  <c:v>24.837715853715565</c:v>
                </c:pt>
                <c:pt idx="5">
                  <c:v>26.90752550819186</c:v>
                </c:pt>
                <c:pt idx="6">
                  <c:v>28.977335162668158</c:v>
                </c:pt>
                <c:pt idx="7">
                  <c:v>31.047144817144456</c:v>
                </c:pt>
                <c:pt idx="8">
                  <c:v>33.116954471620751</c:v>
                </c:pt>
                <c:pt idx="9">
                  <c:v>35.186764126097053</c:v>
                </c:pt>
                <c:pt idx="10">
                  <c:v>37.256573780573348</c:v>
                </c:pt>
                <c:pt idx="11">
                  <c:v>39.326383435049642</c:v>
                </c:pt>
                <c:pt idx="12">
                  <c:v>41.396193089525944</c:v>
                </c:pt>
                <c:pt idx="13">
                  <c:v>43.466002744002239</c:v>
                </c:pt>
                <c:pt idx="14">
                  <c:v>45.535812398478534</c:v>
                </c:pt>
                <c:pt idx="15">
                  <c:v>47.605622052954828</c:v>
                </c:pt>
                <c:pt idx="16">
                  <c:v>49.67543170743113</c:v>
                </c:pt>
                <c:pt idx="17">
                  <c:v>51.745241361907425</c:v>
                </c:pt>
                <c:pt idx="18">
                  <c:v>53.81505101638372</c:v>
                </c:pt>
                <c:pt idx="19">
                  <c:v>55.884860670860022</c:v>
                </c:pt>
                <c:pt idx="20">
                  <c:v>57.954670325336316</c:v>
                </c:pt>
                <c:pt idx="21">
                  <c:v>60.024479979812611</c:v>
                </c:pt>
                <c:pt idx="22">
                  <c:v>62.094289634288913</c:v>
                </c:pt>
                <c:pt idx="23">
                  <c:v>64.164099288765215</c:v>
                </c:pt>
                <c:pt idx="24">
                  <c:v>66.233908943241502</c:v>
                </c:pt>
              </c:numCache>
            </c:numRef>
          </c:xVal>
          <c:yVal>
            <c:numRef>
              <c:f>'Thrust Calcs'!$A$3:$A$27</c:f>
              <c:numCache>
                <c:formatCode>General</c:formatCode>
                <c:ptCount val="25"/>
                <c:pt idx="0">
                  <c:v>0.50729184584178499</c:v>
                </c:pt>
                <c:pt idx="1">
                  <c:v>0.51997414198782954</c:v>
                </c:pt>
                <c:pt idx="2">
                  <c:v>0.54533873427991886</c:v>
                </c:pt>
                <c:pt idx="3">
                  <c:v>0.57070332657200806</c:v>
                </c:pt>
                <c:pt idx="4">
                  <c:v>0.59606791886409738</c:v>
                </c:pt>
                <c:pt idx="5">
                  <c:v>0.62143251115618658</c:v>
                </c:pt>
                <c:pt idx="6">
                  <c:v>0.63411480730223124</c:v>
                </c:pt>
                <c:pt idx="7">
                  <c:v>0.6467971034482759</c:v>
                </c:pt>
                <c:pt idx="8">
                  <c:v>0.65947939959432045</c:v>
                </c:pt>
                <c:pt idx="9">
                  <c:v>0.67216169574036511</c:v>
                </c:pt>
                <c:pt idx="10">
                  <c:v>0.68484399188640976</c:v>
                </c:pt>
                <c:pt idx="11">
                  <c:v>0.68484399188640976</c:v>
                </c:pt>
                <c:pt idx="12">
                  <c:v>0.69245336957403647</c:v>
                </c:pt>
                <c:pt idx="13">
                  <c:v>0.69245336957403647</c:v>
                </c:pt>
                <c:pt idx="14">
                  <c:v>0.67216169574036511</c:v>
                </c:pt>
                <c:pt idx="15">
                  <c:v>0.65947939959432045</c:v>
                </c:pt>
                <c:pt idx="16">
                  <c:v>0.6645523180527384</c:v>
                </c:pt>
                <c:pt idx="17">
                  <c:v>0.65947939959432045</c:v>
                </c:pt>
                <c:pt idx="18">
                  <c:v>0.65187002190669363</c:v>
                </c:pt>
                <c:pt idx="19">
                  <c:v>0.63918772576064908</c:v>
                </c:pt>
                <c:pt idx="20">
                  <c:v>0.63411480730223124</c:v>
                </c:pt>
                <c:pt idx="21">
                  <c:v>0.61889605192697772</c:v>
                </c:pt>
                <c:pt idx="22">
                  <c:v>0.58338562271805272</c:v>
                </c:pt>
                <c:pt idx="23">
                  <c:v>0.54533873427991886</c:v>
                </c:pt>
                <c:pt idx="24">
                  <c:v>0.50729184584178499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'Thrust Calcs'!$D$1</c:f>
              <c:strCache>
                <c:ptCount val="1"/>
                <c:pt idx="0">
                  <c:v>Car 1 Dyno 2</c:v>
                </c:pt>
              </c:strCache>
            </c:strRef>
          </c:tx>
          <c:marker>
            <c:symbol val="none"/>
          </c:marker>
          <c:xVal>
            <c:numRef>
              <c:f>'Thrust Calcs'!$E$5:$E$27</c:f>
              <c:numCache>
                <c:formatCode>General</c:formatCode>
                <c:ptCount val="23"/>
                <c:pt idx="0">
                  <c:v>20.698096544762972</c:v>
                </c:pt>
                <c:pt idx="1">
                  <c:v>22.767906199239267</c:v>
                </c:pt>
                <c:pt idx="2">
                  <c:v>24.837715853715565</c:v>
                </c:pt>
                <c:pt idx="3">
                  <c:v>26.90752550819186</c:v>
                </c:pt>
                <c:pt idx="4">
                  <c:v>28.977335162668158</c:v>
                </c:pt>
                <c:pt idx="5">
                  <c:v>31.047144817144456</c:v>
                </c:pt>
                <c:pt idx="6">
                  <c:v>33.116954471620751</c:v>
                </c:pt>
                <c:pt idx="7">
                  <c:v>35.186764126097053</c:v>
                </c:pt>
                <c:pt idx="8">
                  <c:v>37.256573780573348</c:v>
                </c:pt>
                <c:pt idx="9">
                  <c:v>39.326383435049642</c:v>
                </c:pt>
                <c:pt idx="10">
                  <c:v>41.396193089525944</c:v>
                </c:pt>
                <c:pt idx="11">
                  <c:v>43.466002744002239</c:v>
                </c:pt>
                <c:pt idx="12">
                  <c:v>45.535812398478534</c:v>
                </c:pt>
                <c:pt idx="13">
                  <c:v>47.605622052954828</c:v>
                </c:pt>
                <c:pt idx="14">
                  <c:v>49.67543170743113</c:v>
                </c:pt>
                <c:pt idx="15">
                  <c:v>51.745241361907425</c:v>
                </c:pt>
                <c:pt idx="16">
                  <c:v>53.81505101638372</c:v>
                </c:pt>
                <c:pt idx="17">
                  <c:v>55.884860670860022</c:v>
                </c:pt>
                <c:pt idx="18">
                  <c:v>57.954670325336316</c:v>
                </c:pt>
                <c:pt idx="19">
                  <c:v>60.024479979812611</c:v>
                </c:pt>
                <c:pt idx="20">
                  <c:v>62.094289634288913</c:v>
                </c:pt>
                <c:pt idx="21">
                  <c:v>64.164099288765215</c:v>
                </c:pt>
                <c:pt idx="22">
                  <c:v>66.233908943241502</c:v>
                </c:pt>
              </c:numCache>
            </c:numRef>
          </c:xVal>
          <c:yVal>
            <c:numRef>
              <c:f>'Thrust Calcs'!$D$5:$D$27</c:f>
              <c:numCache>
                <c:formatCode>General</c:formatCode>
                <c:ptCount val="23"/>
                <c:pt idx="0">
                  <c:v>0.57070332657200806</c:v>
                </c:pt>
                <c:pt idx="1">
                  <c:v>0.58338562271805272</c:v>
                </c:pt>
                <c:pt idx="2">
                  <c:v>0.60875021501014204</c:v>
                </c:pt>
                <c:pt idx="3">
                  <c:v>0.63411480730223124</c:v>
                </c:pt>
                <c:pt idx="4">
                  <c:v>0.68484399188640976</c:v>
                </c:pt>
                <c:pt idx="5">
                  <c:v>0.69752628803245442</c:v>
                </c:pt>
                <c:pt idx="6">
                  <c:v>0.71020858417849897</c:v>
                </c:pt>
                <c:pt idx="7">
                  <c:v>0.73557317647058829</c:v>
                </c:pt>
                <c:pt idx="8">
                  <c:v>0.73050025801217033</c:v>
                </c:pt>
                <c:pt idx="9">
                  <c:v>0.73810963569979726</c:v>
                </c:pt>
                <c:pt idx="10">
                  <c:v>0.72289088032454363</c:v>
                </c:pt>
                <c:pt idx="11">
                  <c:v>0.71020858417849897</c:v>
                </c:pt>
                <c:pt idx="12">
                  <c:v>0.69752628803245442</c:v>
                </c:pt>
                <c:pt idx="13">
                  <c:v>0.71781796186612579</c:v>
                </c:pt>
                <c:pt idx="14">
                  <c:v>0.71020858417849897</c:v>
                </c:pt>
                <c:pt idx="15">
                  <c:v>0.70006274726166329</c:v>
                </c:pt>
                <c:pt idx="16">
                  <c:v>0.69245336957403647</c:v>
                </c:pt>
                <c:pt idx="17">
                  <c:v>0.67216169574036511</c:v>
                </c:pt>
                <c:pt idx="18">
                  <c:v>0.67216169574036511</c:v>
                </c:pt>
                <c:pt idx="19">
                  <c:v>0.65947939959432045</c:v>
                </c:pt>
                <c:pt idx="20">
                  <c:v>0.63411480730223124</c:v>
                </c:pt>
                <c:pt idx="21">
                  <c:v>0.62143251115618658</c:v>
                </c:pt>
                <c:pt idx="22">
                  <c:v>0.58338562271805272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'Thrust Calcs'!$G$1</c:f>
              <c:strCache>
                <c:ptCount val="1"/>
                <c:pt idx="0">
                  <c:v>Car 2</c:v>
                </c:pt>
              </c:strCache>
            </c:strRef>
          </c:tx>
          <c:marker>
            <c:symbol val="none"/>
          </c:marker>
          <c:xVal>
            <c:numRef>
              <c:f>'Thrust Calcs'!$H$4:$H$21</c:f>
              <c:numCache>
                <c:formatCode>General</c:formatCode>
                <c:ptCount val="18"/>
                <c:pt idx="0">
                  <c:v>24.205384893943247</c:v>
                </c:pt>
                <c:pt idx="1">
                  <c:v>26.894872104381388</c:v>
                </c:pt>
                <c:pt idx="2">
                  <c:v>29.584359314819526</c:v>
                </c:pt>
                <c:pt idx="3">
                  <c:v>32.273846525257667</c:v>
                </c:pt>
                <c:pt idx="4">
                  <c:v>34.963333735695805</c:v>
                </c:pt>
                <c:pt idx="5">
                  <c:v>37.652820946133943</c:v>
                </c:pt>
                <c:pt idx="6">
                  <c:v>40.342308156572081</c:v>
                </c:pt>
                <c:pt idx="7">
                  <c:v>43.031795367010218</c:v>
                </c:pt>
                <c:pt idx="8">
                  <c:v>45.721282577448356</c:v>
                </c:pt>
                <c:pt idx="9">
                  <c:v>48.410769787886494</c:v>
                </c:pt>
                <c:pt idx="10">
                  <c:v>51.100256998324632</c:v>
                </c:pt>
                <c:pt idx="11">
                  <c:v>53.789744208762777</c:v>
                </c:pt>
                <c:pt idx="12">
                  <c:v>56.479231419200914</c:v>
                </c:pt>
                <c:pt idx="13">
                  <c:v>59.168718629639052</c:v>
                </c:pt>
                <c:pt idx="14">
                  <c:v>61.85820584007719</c:v>
                </c:pt>
                <c:pt idx="15">
                  <c:v>64.547693050515335</c:v>
                </c:pt>
                <c:pt idx="16">
                  <c:v>67.237180260953465</c:v>
                </c:pt>
                <c:pt idx="17">
                  <c:v>69.92666747139161</c:v>
                </c:pt>
              </c:numCache>
            </c:numRef>
          </c:xVal>
          <c:yVal>
            <c:numRef>
              <c:f>'Thrust Calcs'!$G$4:$G$21</c:f>
              <c:numCache>
                <c:formatCode>General</c:formatCode>
                <c:ptCount val="18"/>
                <c:pt idx="0">
                  <c:v>0.65281352459016384</c:v>
                </c:pt>
                <c:pt idx="1">
                  <c:v>0.65281352459016384</c:v>
                </c:pt>
                <c:pt idx="2">
                  <c:v>0.65934165983606563</c:v>
                </c:pt>
                <c:pt idx="3">
                  <c:v>0.66369374999999997</c:v>
                </c:pt>
                <c:pt idx="4">
                  <c:v>0.67022188524590165</c:v>
                </c:pt>
                <c:pt idx="5">
                  <c:v>0.67892606557377044</c:v>
                </c:pt>
                <c:pt idx="6">
                  <c:v>0.69633442622950814</c:v>
                </c:pt>
                <c:pt idx="7">
                  <c:v>0.70068651639344259</c:v>
                </c:pt>
                <c:pt idx="8">
                  <c:v>0.71809487704918029</c:v>
                </c:pt>
                <c:pt idx="9">
                  <c:v>0.72897510245901631</c:v>
                </c:pt>
                <c:pt idx="10">
                  <c:v>0.73985532786885255</c:v>
                </c:pt>
                <c:pt idx="11">
                  <c:v>0.73985532786885255</c:v>
                </c:pt>
                <c:pt idx="12">
                  <c:v>0.72897510245901631</c:v>
                </c:pt>
                <c:pt idx="13">
                  <c:v>0.71374278688524595</c:v>
                </c:pt>
                <c:pt idx="14">
                  <c:v>0.70286256147540971</c:v>
                </c:pt>
                <c:pt idx="15">
                  <c:v>0.67457397540983599</c:v>
                </c:pt>
                <c:pt idx="16">
                  <c:v>0.63105307377049169</c:v>
                </c:pt>
                <c:pt idx="17">
                  <c:v>0.60929262295081965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'Thrust Calcs'!$J$1</c:f>
              <c:strCache>
                <c:ptCount val="1"/>
                <c:pt idx="0">
                  <c:v>Car 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'Thrust Calcs'!$K$3:$K$19</c:f>
              <c:numCache>
                <c:formatCode>General</c:formatCode>
                <c:ptCount val="17"/>
                <c:pt idx="0">
                  <c:v>29.180476058576467</c:v>
                </c:pt>
                <c:pt idx="1">
                  <c:v>32.828035565898524</c:v>
                </c:pt>
                <c:pt idx="2">
                  <c:v>36.475595073220582</c:v>
                </c:pt>
                <c:pt idx="3">
                  <c:v>40.123154580542639</c:v>
                </c:pt>
                <c:pt idx="4">
                  <c:v>43.770714087864697</c:v>
                </c:pt>
                <c:pt idx="5">
                  <c:v>47.418273595186754</c:v>
                </c:pt>
                <c:pt idx="6">
                  <c:v>51.065833102508812</c:v>
                </c:pt>
                <c:pt idx="7">
                  <c:v>54.713392609830869</c:v>
                </c:pt>
                <c:pt idx="8">
                  <c:v>58.360952117152934</c:v>
                </c:pt>
                <c:pt idx="9">
                  <c:v>62.008511624474991</c:v>
                </c:pt>
                <c:pt idx="10">
                  <c:v>65.656071131797049</c:v>
                </c:pt>
                <c:pt idx="11">
                  <c:v>69.303630639119106</c:v>
                </c:pt>
                <c:pt idx="12">
                  <c:v>72.951190146441164</c:v>
                </c:pt>
                <c:pt idx="13">
                  <c:v>76.598749653763221</c:v>
                </c:pt>
                <c:pt idx="14">
                  <c:v>80.246309161085279</c:v>
                </c:pt>
                <c:pt idx="15">
                  <c:v>83.893868668407336</c:v>
                </c:pt>
                <c:pt idx="16">
                  <c:v>87.541428175729394</c:v>
                </c:pt>
              </c:numCache>
            </c:numRef>
          </c:xVal>
          <c:yVal>
            <c:numRef>
              <c:f>'Thrust Calcs'!$J$3:$J$19</c:f>
              <c:numCache>
                <c:formatCode>General</c:formatCode>
                <c:ptCount val="17"/>
                <c:pt idx="0">
                  <c:v>0.63573377823871569</c:v>
                </c:pt>
                <c:pt idx="1">
                  <c:v>0.65051828470938367</c:v>
                </c:pt>
                <c:pt idx="2">
                  <c:v>0.66530279118005153</c:v>
                </c:pt>
                <c:pt idx="3">
                  <c:v>0.65051828470938367</c:v>
                </c:pt>
                <c:pt idx="4">
                  <c:v>0.65051828470938367</c:v>
                </c:pt>
                <c:pt idx="5">
                  <c:v>0.64312603147404968</c:v>
                </c:pt>
                <c:pt idx="6">
                  <c:v>0.66530279118005153</c:v>
                </c:pt>
                <c:pt idx="7">
                  <c:v>0.68747955088605306</c:v>
                </c:pt>
                <c:pt idx="8">
                  <c:v>0.69487180412138705</c:v>
                </c:pt>
                <c:pt idx="9">
                  <c:v>0.68008729765071918</c:v>
                </c:pt>
                <c:pt idx="10">
                  <c:v>0.69487180412138705</c:v>
                </c:pt>
                <c:pt idx="11">
                  <c:v>0.68747955088605306</c:v>
                </c:pt>
                <c:pt idx="12">
                  <c:v>0.68008729765071918</c:v>
                </c:pt>
                <c:pt idx="13">
                  <c:v>0.66530279118005153</c:v>
                </c:pt>
                <c:pt idx="14">
                  <c:v>0.62834152500338181</c:v>
                </c:pt>
                <c:pt idx="15">
                  <c:v>0.59138025882671241</c:v>
                </c:pt>
                <c:pt idx="16">
                  <c:v>0.5544189926500428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'Thrust Calcs'!$M$1</c:f>
              <c:strCache>
                <c:ptCount val="1"/>
                <c:pt idx="0">
                  <c:v>Car 4</c:v>
                </c:pt>
              </c:strCache>
            </c:strRef>
          </c:tx>
          <c:marker>
            <c:symbol val="none"/>
          </c:marker>
          <c:xVal>
            <c:numRef>
              <c:f>'Thrust Calcs'!$N$6:$N$28</c:f>
              <c:numCache>
                <c:formatCode>General</c:formatCode>
                <c:ptCount val="23"/>
                <c:pt idx="0">
                  <c:v>21.584036961696189</c:v>
                </c:pt>
                <c:pt idx="1">
                  <c:v>23.546222140032206</c:v>
                </c:pt>
                <c:pt idx="2">
                  <c:v>25.508407318368224</c:v>
                </c:pt>
                <c:pt idx="3">
                  <c:v>27.470592496704242</c:v>
                </c:pt>
                <c:pt idx="4">
                  <c:v>29.43277767504026</c:v>
                </c:pt>
                <c:pt idx="5">
                  <c:v>31.394962853376274</c:v>
                </c:pt>
                <c:pt idx="6">
                  <c:v>33.357148031712292</c:v>
                </c:pt>
                <c:pt idx="7">
                  <c:v>35.319333210048313</c:v>
                </c:pt>
                <c:pt idx="8">
                  <c:v>37.281518388384328</c:v>
                </c:pt>
                <c:pt idx="9">
                  <c:v>39.243703566720342</c:v>
                </c:pt>
                <c:pt idx="10">
                  <c:v>41.205888745056363</c:v>
                </c:pt>
                <c:pt idx="11">
                  <c:v>43.168073923392377</c:v>
                </c:pt>
                <c:pt idx="12">
                  <c:v>45.130259101728399</c:v>
                </c:pt>
                <c:pt idx="13">
                  <c:v>47.092444280064413</c:v>
                </c:pt>
                <c:pt idx="14">
                  <c:v>49.054629458400427</c:v>
                </c:pt>
                <c:pt idx="15">
                  <c:v>51.016814636736449</c:v>
                </c:pt>
                <c:pt idx="16">
                  <c:v>52.978999815072463</c:v>
                </c:pt>
                <c:pt idx="17">
                  <c:v>54.941184993408484</c:v>
                </c:pt>
                <c:pt idx="18">
                  <c:v>56.903370171744498</c:v>
                </c:pt>
                <c:pt idx="19">
                  <c:v>58.86555535008052</c:v>
                </c:pt>
                <c:pt idx="20">
                  <c:v>60.827740528416534</c:v>
                </c:pt>
                <c:pt idx="21">
                  <c:v>62.789925706752548</c:v>
                </c:pt>
                <c:pt idx="22">
                  <c:v>64.75211088508857</c:v>
                </c:pt>
              </c:numCache>
            </c:numRef>
          </c:xVal>
          <c:yVal>
            <c:numRef>
              <c:f>'Thrust Calcs'!$M$6:$M$28</c:f>
              <c:numCache>
                <c:formatCode>General</c:formatCode>
                <c:ptCount val="23"/>
                <c:pt idx="0">
                  <c:v>0.48132167152575311</c:v>
                </c:pt>
                <c:pt idx="1">
                  <c:v>0.49576132167152576</c:v>
                </c:pt>
                <c:pt idx="2">
                  <c:v>0.50538775510204081</c:v>
                </c:pt>
                <c:pt idx="3">
                  <c:v>0.51020097181729829</c:v>
                </c:pt>
                <c:pt idx="4">
                  <c:v>0.51501418853255587</c:v>
                </c:pt>
                <c:pt idx="5">
                  <c:v>0.52464062196307093</c:v>
                </c:pt>
                <c:pt idx="6">
                  <c:v>0.53426705539358599</c:v>
                </c:pt>
                <c:pt idx="7">
                  <c:v>0.52464062196307093</c:v>
                </c:pt>
                <c:pt idx="8">
                  <c:v>0.51501418853255587</c:v>
                </c:pt>
                <c:pt idx="9">
                  <c:v>0.5294538386783284</c:v>
                </c:pt>
                <c:pt idx="10">
                  <c:v>0.51982740524781335</c:v>
                </c:pt>
                <c:pt idx="11">
                  <c:v>0.49576132167152576</c:v>
                </c:pt>
                <c:pt idx="12">
                  <c:v>0.49094810495626828</c:v>
                </c:pt>
                <c:pt idx="13">
                  <c:v>0.49094810495626828</c:v>
                </c:pt>
                <c:pt idx="14">
                  <c:v>0.5535199222546161</c:v>
                </c:pt>
                <c:pt idx="15">
                  <c:v>0.56314635568513116</c:v>
                </c:pt>
                <c:pt idx="16">
                  <c:v>0.57758600583090391</c:v>
                </c:pt>
                <c:pt idx="17">
                  <c:v>0.58239922254616139</c:v>
                </c:pt>
                <c:pt idx="18">
                  <c:v>0.57758600583090391</c:v>
                </c:pt>
                <c:pt idx="19">
                  <c:v>0.56795957240038875</c:v>
                </c:pt>
                <c:pt idx="20">
                  <c:v>0.53908027210884346</c:v>
                </c:pt>
                <c:pt idx="21">
                  <c:v>0.5294538386783284</c:v>
                </c:pt>
                <c:pt idx="22">
                  <c:v>0.50538775510204081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'Thrust Calcs'!$P$1</c:f>
              <c:strCache>
                <c:ptCount val="1"/>
                <c:pt idx="0">
                  <c:v>Car 5 Tire 1</c:v>
                </c:pt>
              </c:strCache>
            </c:strRef>
          </c:tx>
          <c:marker>
            <c:symbol val="none"/>
          </c:marker>
          <c:xVal>
            <c:numRef>
              <c:f>'Thrust Calcs'!$Q$3:$Q$28</c:f>
              <c:numCache>
                <c:formatCode>General</c:formatCode>
                <c:ptCount val="26"/>
                <c:pt idx="0">
                  <c:v>20.031727384888637</c:v>
                </c:pt>
                <c:pt idx="1">
                  <c:v>22.535693307999718</c:v>
                </c:pt>
                <c:pt idx="2">
                  <c:v>25.039659231110797</c:v>
                </c:pt>
                <c:pt idx="3">
                  <c:v>27.543625154221878</c:v>
                </c:pt>
                <c:pt idx="4">
                  <c:v>30.047591077332957</c:v>
                </c:pt>
                <c:pt idx="5">
                  <c:v>32.551557000444035</c:v>
                </c:pt>
                <c:pt idx="6">
                  <c:v>35.055522923555117</c:v>
                </c:pt>
                <c:pt idx="7">
                  <c:v>37.559488846666198</c:v>
                </c:pt>
                <c:pt idx="8">
                  <c:v>40.063454769777273</c:v>
                </c:pt>
                <c:pt idx="9">
                  <c:v>42.567420692888355</c:v>
                </c:pt>
                <c:pt idx="10">
                  <c:v>45.071386615999437</c:v>
                </c:pt>
                <c:pt idx="11">
                  <c:v>47.575352539110511</c:v>
                </c:pt>
                <c:pt idx="12">
                  <c:v>50.079318462221593</c:v>
                </c:pt>
                <c:pt idx="13">
                  <c:v>52.583284385332675</c:v>
                </c:pt>
                <c:pt idx="14">
                  <c:v>55.087250308443757</c:v>
                </c:pt>
                <c:pt idx="15">
                  <c:v>57.591216231554831</c:v>
                </c:pt>
                <c:pt idx="16">
                  <c:v>60.095182154665913</c:v>
                </c:pt>
                <c:pt idx="17">
                  <c:v>62.599148077776995</c:v>
                </c:pt>
                <c:pt idx="18">
                  <c:v>65.10311400088807</c:v>
                </c:pt>
                <c:pt idx="19">
                  <c:v>67.607079923999152</c:v>
                </c:pt>
                <c:pt idx="20">
                  <c:v>70.111045847110233</c:v>
                </c:pt>
                <c:pt idx="21">
                  <c:v>72.615011770221315</c:v>
                </c:pt>
                <c:pt idx="22">
                  <c:v>75.118977693332397</c:v>
                </c:pt>
                <c:pt idx="23">
                  <c:v>77.622943616443465</c:v>
                </c:pt>
                <c:pt idx="24">
                  <c:v>80.126909539554546</c:v>
                </c:pt>
                <c:pt idx="25">
                  <c:v>82.630875462665628</c:v>
                </c:pt>
              </c:numCache>
            </c:numRef>
          </c:xVal>
          <c:yVal>
            <c:numRef>
              <c:f>'Thrust Calcs'!$P$3:$P$28</c:f>
              <c:numCache>
                <c:formatCode>General</c:formatCode>
                <c:ptCount val="26"/>
                <c:pt idx="0">
                  <c:v>0.50320056697377757</c:v>
                </c:pt>
                <c:pt idx="1">
                  <c:v>0.49121960109344953</c:v>
                </c:pt>
                <c:pt idx="2">
                  <c:v>0.46725766933279345</c:v>
                </c:pt>
                <c:pt idx="3">
                  <c:v>0.50320056697377757</c:v>
                </c:pt>
                <c:pt idx="4">
                  <c:v>0.55112443049508963</c:v>
                </c:pt>
                <c:pt idx="5">
                  <c:v>0.56310539637541768</c:v>
                </c:pt>
                <c:pt idx="6">
                  <c:v>0.56310539637541768</c:v>
                </c:pt>
                <c:pt idx="7">
                  <c:v>0.57029397590361453</c:v>
                </c:pt>
                <c:pt idx="8">
                  <c:v>0.57508636225574572</c:v>
                </c:pt>
                <c:pt idx="9">
                  <c:v>0.56310539637541768</c:v>
                </c:pt>
                <c:pt idx="10">
                  <c:v>0.57508636225574572</c:v>
                </c:pt>
                <c:pt idx="11">
                  <c:v>0.62780261212918909</c:v>
                </c:pt>
                <c:pt idx="12">
                  <c:v>0.65176454388984517</c:v>
                </c:pt>
                <c:pt idx="13">
                  <c:v>0.65416073706591071</c:v>
                </c:pt>
                <c:pt idx="14">
                  <c:v>0.6182178394249267</c:v>
                </c:pt>
                <c:pt idx="15">
                  <c:v>0.603840680368533</c:v>
                </c:pt>
                <c:pt idx="16">
                  <c:v>0.59904829401640181</c:v>
                </c:pt>
                <c:pt idx="17">
                  <c:v>0.62780261212918909</c:v>
                </c:pt>
                <c:pt idx="18">
                  <c:v>0.64697215753771398</c:v>
                </c:pt>
                <c:pt idx="19">
                  <c:v>0.62301022577705789</c:v>
                </c:pt>
                <c:pt idx="20">
                  <c:v>0.63499119165738593</c:v>
                </c:pt>
                <c:pt idx="21">
                  <c:v>0.62301022577705789</c:v>
                </c:pt>
                <c:pt idx="22">
                  <c:v>0.59904829401640181</c:v>
                </c:pt>
                <c:pt idx="23">
                  <c:v>0.57029397590361453</c:v>
                </c:pt>
                <c:pt idx="24">
                  <c:v>0.5439358509668929</c:v>
                </c:pt>
                <c:pt idx="25">
                  <c:v>0.52716249873443355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'Thrust Calcs'!$S$1</c:f>
              <c:strCache>
                <c:ptCount val="1"/>
                <c:pt idx="0">
                  <c:v>Car 5 Tire 2</c:v>
                </c:pt>
              </c:strCache>
            </c:strRef>
          </c:tx>
          <c:marker>
            <c:symbol val="none"/>
          </c:marker>
          <c:xVal>
            <c:numRef>
              <c:f>'Thrust Calcs'!$T$3:$T$28</c:f>
              <c:numCache>
                <c:formatCode>General</c:formatCode>
                <c:ptCount val="26"/>
                <c:pt idx="0">
                  <c:v>20.594868315387515</c:v>
                </c:pt>
                <c:pt idx="1">
                  <c:v>23.169226854810955</c:v>
                </c:pt>
                <c:pt idx="2">
                  <c:v>25.743585394234394</c:v>
                </c:pt>
                <c:pt idx="3">
                  <c:v>28.317943933657833</c:v>
                </c:pt>
                <c:pt idx="4">
                  <c:v>30.892302473081273</c:v>
                </c:pt>
                <c:pt idx="5">
                  <c:v>33.466661012504709</c:v>
                </c:pt>
                <c:pt idx="6">
                  <c:v>36.041019551928152</c:v>
                </c:pt>
                <c:pt idx="7">
                  <c:v>38.615378091351587</c:v>
                </c:pt>
                <c:pt idx="8">
                  <c:v>41.18973663077503</c:v>
                </c:pt>
                <c:pt idx="9">
                  <c:v>43.764095170198466</c:v>
                </c:pt>
                <c:pt idx="10">
                  <c:v>46.338453709621909</c:v>
                </c:pt>
                <c:pt idx="11">
                  <c:v>48.912812249045345</c:v>
                </c:pt>
                <c:pt idx="12">
                  <c:v>51.487170788468788</c:v>
                </c:pt>
                <c:pt idx="13">
                  <c:v>54.061529327892224</c:v>
                </c:pt>
                <c:pt idx="14">
                  <c:v>56.635887867315667</c:v>
                </c:pt>
                <c:pt idx="15">
                  <c:v>59.210246406739103</c:v>
                </c:pt>
                <c:pt idx="16">
                  <c:v>61.784604946162546</c:v>
                </c:pt>
                <c:pt idx="17">
                  <c:v>64.358963485585988</c:v>
                </c:pt>
                <c:pt idx="18">
                  <c:v>66.933322025009417</c:v>
                </c:pt>
                <c:pt idx="19">
                  <c:v>69.50768056443286</c:v>
                </c:pt>
                <c:pt idx="20">
                  <c:v>72.082039103856303</c:v>
                </c:pt>
                <c:pt idx="21">
                  <c:v>74.656397643279746</c:v>
                </c:pt>
                <c:pt idx="22">
                  <c:v>77.230756182703175</c:v>
                </c:pt>
                <c:pt idx="23">
                  <c:v>79.805114722126618</c:v>
                </c:pt>
                <c:pt idx="24">
                  <c:v>82.379473261550061</c:v>
                </c:pt>
                <c:pt idx="25">
                  <c:v>84.953831800973504</c:v>
                </c:pt>
              </c:numCache>
            </c:numRef>
          </c:xVal>
          <c:yVal>
            <c:numRef>
              <c:f>'Thrust Calcs'!$S$3:$S$28</c:f>
              <c:numCache>
                <c:formatCode>General</c:formatCode>
                <c:ptCount val="26"/>
                <c:pt idx="0">
                  <c:v>0.48944117647058827</c:v>
                </c:pt>
                <c:pt idx="1">
                  <c:v>0.47778781512605045</c:v>
                </c:pt>
                <c:pt idx="2">
                  <c:v>0.45448109243697482</c:v>
                </c:pt>
                <c:pt idx="3">
                  <c:v>0.48944117647058827</c:v>
                </c:pt>
                <c:pt idx="4">
                  <c:v>0.53605462184873942</c:v>
                </c:pt>
                <c:pt idx="5">
                  <c:v>0.54770798319327729</c:v>
                </c:pt>
                <c:pt idx="6">
                  <c:v>0.54770798319327729</c:v>
                </c:pt>
                <c:pt idx="7">
                  <c:v>0.55469999999999997</c:v>
                </c:pt>
                <c:pt idx="8">
                  <c:v>0.55936134453781516</c:v>
                </c:pt>
                <c:pt idx="9">
                  <c:v>0.54770798319327729</c:v>
                </c:pt>
                <c:pt idx="10">
                  <c:v>0.55936134453781516</c:v>
                </c:pt>
                <c:pt idx="11">
                  <c:v>0.61063613445378151</c:v>
                </c:pt>
                <c:pt idx="12">
                  <c:v>0.63394285714285714</c:v>
                </c:pt>
                <c:pt idx="13">
                  <c:v>0.63627352941176474</c:v>
                </c:pt>
                <c:pt idx="14">
                  <c:v>0.60131344537815123</c:v>
                </c:pt>
                <c:pt idx="15">
                  <c:v>0.58732941176470588</c:v>
                </c:pt>
                <c:pt idx="16">
                  <c:v>0.58266806722689068</c:v>
                </c:pt>
                <c:pt idx="17">
                  <c:v>0.61063613445378151</c:v>
                </c:pt>
                <c:pt idx="18">
                  <c:v>0.62928151260504195</c:v>
                </c:pt>
                <c:pt idx="19">
                  <c:v>0.60597478991596643</c:v>
                </c:pt>
                <c:pt idx="20">
                  <c:v>0.6176281512605043</c:v>
                </c:pt>
                <c:pt idx="21">
                  <c:v>0.60597478991596643</c:v>
                </c:pt>
                <c:pt idx="22">
                  <c:v>0.58266806722689068</c:v>
                </c:pt>
                <c:pt idx="23">
                  <c:v>0.55469999999999997</c:v>
                </c:pt>
                <c:pt idx="24">
                  <c:v>0.52906260504201685</c:v>
                </c:pt>
                <c:pt idx="25">
                  <c:v>0.5127478991596639</c:v>
                </c:pt>
              </c:numCache>
            </c:numRef>
          </c:yVal>
          <c:smooth val="1"/>
        </c:ser>
        <c:ser>
          <c:idx val="7"/>
          <c:order val="7"/>
          <c:tx>
            <c:v>Car 6</c:v>
          </c:tx>
          <c:marker>
            <c:symbol val="none"/>
          </c:marker>
          <c:xVal>
            <c:numRef>
              <c:f>'Thrust Calcs'!$W$4:$W$21</c:f>
              <c:numCache>
                <c:formatCode>General</c:formatCode>
                <c:ptCount val="18"/>
                <c:pt idx="0">
                  <c:v>24.678146317653077</c:v>
                </c:pt>
                <c:pt idx="1">
                  <c:v>27.420162575170089</c:v>
                </c:pt>
                <c:pt idx="2">
                  <c:v>30.162178832687097</c:v>
                </c:pt>
                <c:pt idx="3">
                  <c:v>32.904195090204105</c:v>
                </c:pt>
                <c:pt idx="4">
                  <c:v>35.646211347721113</c:v>
                </c:pt>
                <c:pt idx="5">
                  <c:v>38.388227605238121</c:v>
                </c:pt>
                <c:pt idx="6">
                  <c:v>41.13024386275513</c:v>
                </c:pt>
                <c:pt idx="7">
                  <c:v>43.872260120272138</c:v>
                </c:pt>
                <c:pt idx="8">
                  <c:v>46.614276377789146</c:v>
                </c:pt>
                <c:pt idx="9">
                  <c:v>49.356292635306154</c:v>
                </c:pt>
                <c:pt idx="10">
                  <c:v>52.098308892823162</c:v>
                </c:pt>
                <c:pt idx="11">
                  <c:v>54.840325150340178</c:v>
                </c:pt>
                <c:pt idx="12">
                  <c:v>57.582341407857186</c:v>
                </c:pt>
                <c:pt idx="13">
                  <c:v>60.324357665374194</c:v>
                </c:pt>
                <c:pt idx="14">
                  <c:v>63.066373922891202</c:v>
                </c:pt>
                <c:pt idx="15">
                  <c:v>65.80839018040821</c:v>
                </c:pt>
                <c:pt idx="16">
                  <c:v>68.550406437925218</c:v>
                </c:pt>
                <c:pt idx="17">
                  <c:v>71.292422695442227</c:v>
                </c:pt>
              </c:numCache>
            </c:numRef>
          </c:xVal>
          <c:yVal>
            <c:numRef>
              <c:f>'Thrust Calcs'!$V$4:$V$21</c:f>
              <c:numCache>
                <c:formatCode>General</c:formatCode>
                <c:ptCount val="18"/>
                <c:pt idx="0">
                  <c:v>0.57012519218097946</c:v>
                </c:pt>
                <c:pt idx="1">
                  <c:v>0.62195475510652309</c:v>
                </c:pt>
                <c:pt idx="2">
                  <c:v>0.63232066769163187</c:v>
                </c:pt>
                <c:pt idx="3">
                  <c:v>0.65927204041291443</c:v>
                </c:pt>
                <c:pt idx="4">
                  <c:v>0.67378431803206673</c:v>
                </c:pt>
                <c:pt idx="5">
                  <c:v>0.70488205578739294</c:v>
                </c:pt>
                <c:pt idx="6">
                  <c:v>0.72976024599165379</c:v>
                </c:pt>
                <c:pt idx="7">
                  <c:v>0.73597979354271903</c:v>
                </c:pt>
                <c:pt idx="8">
                  <c:v>0.75671161871293635</c:v>
                </c:pt>
                <c:pt idx="9">
                  <c:v>0.78158980891719732</c:v>
                </c:pt>
                <c:pt idx="10">
                  <c:v>0.77329707884911048</c:v>
                </c:pt>
                <c:pt idx="11">
                  <c:v>0.76500434878102352</c:v>
                </c:pt>
                <c:pt idx="12">
                  <c:v>0.74634570612782769</c:v>
                </c:pt>
                <c:pt idx="13">
                  <c:v>0.73597979354271903</c:v>
                </c:pt>
                <c:pt idx="14">
                  <c:v>0.72561388095761037</c:v>
                </c:pt>
                <c:pt idx="15">
                  <c:v>0.70902842082143636</c:v>
                </c:pt>
                <c:pt idx="16">
                  <c:v>0.6841502306171755</c:v>
                </c:pt>
                <c:pt idx="17">
                  <c:v>0.62195475510652309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'Thrust Calcs'!$Y$1</c:f>
              <c:strCache>
                <c:ptCount val="1"/>
                <c:pt idx="0">
                  <c:v>Car 7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'Thrust Calcs'!$Z$6:$Z$26</c:f>
              <c:numCache>
                <c:formatCode>General</c:formatCode>
                <c:ptCount val="21"/>
                <c:pt idx="0">
                  <c:v>26.067246880544655</c:v>
                </c:pt>
                <c:pt idx="1">
                  <c:v>28.436996596957805</c:v>
                </c:pt>
                <c:pt idx="2">
                  <c:v>30.806746313370954</c:v>
                </c:pt>
                <c:pt idx="3">
                  <c:v>33.176496029784104</c:v>
                </c:pt>
                <c:pt idx="4">
                  <c:v>35.546245746197258</c:v>
                </c:pt>
                <c:pt idx="5">
                  <c:v>37.915995462610404</c:v>
                </c:pt>
                <c:pt idx="6">
                  <c:v>40.285745179023557</c:v>
                </c:pt>
                <c:pt idx="7">
                  <c:v>42.655494895436703</c:v>
                </c:pt>
                <c:pt idx="8">
                  <c:v>45.025244611849857</c:v>
                </c:pt>
                <c:pt idx="9">
                  <c:v>47.39499432826301</c:v>
                </c:pt>
                <c:pt idx="10">
                  <c:v>49.764744044676156</c:v>
                </c:pt>
                <c:pt idx="11">
                  <c:v>52.13449376108931</c:v>
                </c:pt>
                <c:pt idx="12">
                  <c:v>54.504243477502456</c:v>
                </c:pt>
                <c:pt idx="13">
                  <c:v>56.873993193915609</c:v>
                </c:pt>
                <c:pt idx="14">
                  <c:v>59.243742910328756</c:v>
                </c:pt>
                <c:pt idx="15">
                  <c:v>61.613492626741909</c:v>
                </c:pt>
                <c:pt idx="16">
                  <c:v>63.983242343155062</c:v>
                </c:pt>
                <c:pt idx="17">
                  <c:v>66.352992059568209</c:v>
                </c:pt>
                <c:pt idx="18">
                  <c:v>68.722741775981362</c:v>
                </c:pt>
                <c:pt idx="19">
                  <c:v>71.092491492394515</c:v>
                </c:pt>
                <c:pt idx="20">
                  <c:v>73.462241208807654</c:v>
                </c:pt>
              </c:numCache>
            </c:numRef>
          </c:xVal>
          <c:yVal>
            <c:numRef>
              <c:f>'Thrust Calcs'!$Y$6:$Y$26</c:f>
              <c:numCache>
                <c:formatCode>General</c:formatCode>
                <c:ptCount val="21"/>
                <c:pt idx="0">
                  <c:v>0.62506348474576268</c:v>
                </c:pt>
                <c:pt idx="1">
                  <c:v>0.63374492203389832</c:v>
                </c:pt>
                <c:pt idx="2">
                  <c:v>0.63591528135593212</c:v>
                </c:pt>
                <c:pt idx="3">
                  <c:v>0.67064103050847457</c:v>
                </c:pt>
                <c:pt idx="4">
                  <c:v>0.69885570169491529</c:v>
                </c:pt>
                <c:pt idx="5">
                  <c:v>0.70536677966101702</c:v>
                </c:pt>
                <c:pt idx="6">
                  <c:v>0.72055929491525406</c:v>
                </c:pt>
                <c:pt idx="7">
                  <c:v>0.71838893559322015</c:v>
                </c:pt>
                <c:pt idx="8">
                  <c:v>0.71404821694915266</c:v>
                </c:pt>
                <c:pt idx="9">
                  <c:v>0.70970749830508473</c:v>
                </c:pt>
                <c:pt idx="10">
                  <c:v>0.70102606101694909</c:v>
                </c:pt>
                <c:pt idx="11">
                  <c:v>0.69017426440677954</c:v>
                </c:pt>
                <c:pt idx="12">
                  <c:v>0.68149282711864401</c:v>
                </c:pt>
                <c:pt idx="13">
                  <c:v>0.66630031186440675</c:v>
                </c:pt>
                <c:pt idx="14">
                  <c:v>0.64025599999999994</c:v>
                </c:pt>
                <c:pt idx="15">
                  <c:v>0.62289312542372877</c:v>
                </c:pt>
                <c:pt idx="16">
                  <c:v>0.59684881355932207</c:v>
                </c:pt>
                <c:pt idx="17">
                  <c:v>0.57297486101694917</c:v>
                </c:pt>
                <c:pt idx="18">
                  <c:v>0.54693054915254236</c:v>
                </c:pt>
                <c:pt idx="19">
                  <c:v>0.52522695593220337</c:v>
                </c:pt>
                <c:pt idx="20">
                  <c:v>0.49701228474576264</c:v>
                </c:pt>
              </c:numCache>
            </c:numRef>
          </c:yVal>
          <c:smooth val="1"/>
        </c:ser>
        <c:axId val="105920384"/>
        <c:axId val="105921920"/>
      </c:scatterChart>
      <c:valAx>
        <c:axId val="105920384"/>
        <c:scaling>
          <c:orientation val="minMax"/>
          <c:max val="70"/>
          <c:min val="20"/>
        </c:scaling>
        <c:axPos val="b"/>
        <c:majorGridlines/>
        <c:numFmt formatCode="General" sourceLinked="1"/>
        <c:tickLblPos val="nextTo"/>
        <c:crossAx val="105921920"/>
        <c:crosses val="autoZero"/>
        <c:crossBetween val="midCat"/>
      </c:valAx>
      <c:valAx>
        <c:axId val="105921920"/>
        <c:scaling>
          <c:orientation val="minMax"/>
          <c:max val="0.8"/>
          <c:min val="0.42500000000000032"/>
        </c:scaling>
        <c:axPos val="l"/>
        <c:majorGridlines/>
        <c:numFmt formatCode="General" sourceLinked="1"/>
        <c:tickLblPos val="nextTo"/>
        <c:crossAx val="1059203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19</xdr:col>
      <xdr:colOff>171450</xdr:colOff>
      <xdr:row>36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uperchevy.com/technical/engines_drivetrain/completebuilds_testing/sucp_0909_chevy_small_block_testing/index.html" TargetMode="External"/><Relationship Id="rId3" Type="http://schemas.openxmlformats.org/officeDocument/2006/relationships/hyperlink" Target="http://cfupload.stevesdomain.net/images/651dad0cd3.jpg" TargetMode="External"/><Relationship Id="rId7" Type="http://schemas.openxmlformats.org/officeDocument/2006/relationships/hyperlink" Target="http://lgmotorsports.com/gallery/albums/userpics/10001/LG%20pro%20LT%20Headers%20LS3.JPG" TargetMode="External"/><Relationship Id="rId2" Type="http://schemas.openxmlformats.org/officeDocument/2006/relationships/hyperlink" Target="http://www.6speedonline.com/forums/audi/177529-pes-wheels-boutique-r8-sc-dynod.html" TargetMode="External"/><Relationship Id="rId1" Type="http://schemas.openxmlformats.org/officeDocument/2006/relationships/hyperlink" Target="http://www.automobilemag.com/features/0704_audi_r8_rs4_dyno_test/photo_04.html" TargetMode="External"/><Relationship Id="rId6" Type="http://schemas.openxmlformats.org/officeDocument/2006/relationships/hyperlink" Target="http://advancedstreetperformance.com/dyno.php" TargetMode="External"/><Relationship Id="rId5" Type="http://schemas.openxmlformats.org/officeDocument/2006/relationships/hyperlink" Target="http://advancedstreetperformance.com/dyno.php" TargetMode="External"/><Relationship Id="rId4" Type="http://schemas.openxmlformats.org/officeDocument/2006/relationships/hyperlink" Target="http://www.dragtimes.com/Dodge-Viper-Timeslip-8989.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/>
  </sheetViews>
  <sheetFormatPr defaultRowHeight="15"/>
  <cols>
    <col min="1" max="1" width="13.28515625" bestFit="1" customWidth="1"/>
    <col min="2" max="2" width="17.5703125" customWidth="1"/>
    <col min="3" max="3" width="15.7109375" customWidth="1"/>
    <col min="4" max="4" width="18.140625" bestFit="1" customWidth="1"/>
    <col min="5" max="5" width="16.7109375" customWidth="1"/>
    <col min="6" max="6" width="18.140625" customWidth="1"/>
    <col min="7" max="7" width="16" customWidth="1"/>
    <col min="8" max="8" width="15.5703125" bestFit="1" customWidth="1"/>
    <col min="9" max="9" width="14.28515625" bestFit="1" customWidth="1"/>
    <col min="10" max="10" width="12.5703125" customWidth="1"/>
  </cols>
  <sheetData>
    <row r="1" spans="1:10" s="1" customFormat="1">
      <c r="B1" s="1" t="s">
        <v>36</v>
      </c>
      <c r="C1" s="1" t="s">
        <v>37</v>
      </c>
      <c r="D1" s="1" t="s">
        <v>32</v>
      </c>
      <c r="E1" s="1" t="s">
        <v>33</v>
      </c>
      <c r="F1" s="1" t="s">
        <v>34</v>
      </c>
      <c r="G1" s="1" t="s">
        <v>38</v>
      </c>
      <c r="H1" s="1" t="s">
        <v>39</v>
      </c>
      <c r="I1" s="1" t="s">
        <v>35</v>
      </c>
      <c r="J1" s="1" t="s">
        <v>40</v>
      </c>
    </row>
    <row r="2" spans="1:10">
      <c r="A2" t="s">
        <v>14</v>
      </c>
      <c r="B2" t="s">
        <v>15</v>
      </c>
      <c r="C2" t="s">
        <v>18</v>
      </c>
      <c r="D2" t="s">
        <v>17</v>
      </c>
      <c r="E2" t="s">
        <v>17</v>
      </c>
      <c r="F2" t="s">
        <v>17</v>
      </c>
      <c r="G2" t="s">
        <v>17</v>
      </c>
      <c r="H2" t="s">
        <v>17</v>
      </c>
      <c r="I2" t="s">
        <v>17</v>
      </c>
      <c r="J2" t="s">
        <v>31</v>
      </c>
    </row>
    <row r="3" spans="1:10">
      <c r="A3" t="s">
        <v>41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0.85</v>
      </c>
    </row>
    <row r="4" spans="1:10">
      <c r="A4" t="s">
        <v>27</v>
      </c>
      <c r="B4" t="s">
        <v>16</v>
      </c>
      <c r="C4" t="s">
        <v>19</v>
      </c>
      <c r="D4" t="s">
        <v>22</v>
      </c>
      <c r="E4" t="s">
        <v>20</v>
      </c>
      <c r="F4" t="s">
        <v>16</v>
      </c>
      <c r="G4" t="s">
        <v>16</v>
      </c>
      <c r="H4" t="s">
        <v>16</v>
      </c>
      <c r="I4" t="s">
        <v>16</v>
      </c>
      <c r="J4" t="s">
        <v>43</v>
      </c>
    </row>
    <row r="5" spans="1:10">
      <c r="A5" t="s">
        <v>0</v>
      </c>
      <c r="B5">
        <v>3400</v>
      </c>
      <c r="C5">
        <v>3400</v>
      </c>
      <c r="D5">
        <v>3050</v>
      </c>
      <c r="E5">
        <v>3310</v>
      </c>
      <c r="F5">
        <v>1890</v>
      </c>
      <c r="G5">
        <v>2975</v>
      </c>
      <c r="H5">
        <v>2975</v>
      </c>
      <c r="I5">
        <v>3140</v>
      </c>
      <c r="J5">
        <v>2950</v>
      </c>
    </row>
    <row r="6" spans="1:10">
      <c r="A6" t="s">
        <v>1</v>
      </c>
      <c r="B6">
        <v>3.4620000000000002</v>
      </c>
      <c r="C6">
        <v>3.4620000000000002</v>
      </c>
      <c r="D6">
        <v>3.42</v>
      </c>
      <c r="E6">
        <v>3.07</v>
      </c>
      <c r="F6">
        <v>4.53</v>
      </c>
      <c r="G6">
        <v>3.44</v>
      </c>
      <c r="H6">
        <v>3.44</v>
      </c>
      <c r="I6">
        <v>3.42</v>
      </c>
      <c r="J6">
        <v>4.88</v>
      </c>
    </row>
    <row r="7" spans="1:10">
      <c r="A7" t="s">
        <v>42</v>
      </c>
      <c r="B7">
        <v>2.7090000000000001</v>
      </c>
      <c r="C7">
        <v>2.7090000000000001</v>
      </c>
      <c r="D7">
        <v>2.0699999999999998</v>
      </c>
      <c r="E7">
        <v>1.78</v>
      </c>
      <c r="F7">
        <v>2.0499999999999998</v>
      </c>
      <c r="G7">
        <v>2.15</v>
      </c>
      <c r="H7">
        <v>2.15</v>
      </c>
      <c r="I7">
        <v>2.0699999999999998</v>
      </c>
      <c r="J7">
        <v>1.64</v>
      </c>
    </row>
    <row r="8" spans="1:10">
      <c r="A8" t="s">
        <v>3</v>
      </c>
      <c r="B8" t="s">
        <v>4</v>
      </c>
      <c r="C8" t="s">
        <v>4</v>
      </c>
      <c r="D8" t="s">
        <v>7</v>
      </c>
      <c r="E8" t="s">
        <v>8</v>
      </c>
      <c r="F8" t="s">
        <v>10</v>
      </c>
      <c r="G8" t="s">
        <v>9</v>
      </c>
      <c r="H8" t="s">
        <v>7</v>
      </c>
      <c r="I8" t="s">
        <v>4</v>
      </c>
      <c r="J8" t="s">
        <v>29</v>
      </c>
    </row>
    <row r="9" spans="1:10">
      <c r="A9" t="s">
        <v>5</v>
      </c>
      <c r="B9">
        <v>26.1</v>
      </c>
      <c r="C9">
        <v>26.1</v>
      </c>
      <c r="D9">
        <v>25.6</v>
      </c>
      <c r="E9">
        <v>26.8</v>
      </c>
      <c r="F9">
        <v>24.5</v>
      </c>
      <c r="G9">
        <v>24.9</v>
      </c>
      <c r="H9">
        <v>25.6</v>
      </c>
      <c r="I9">
        <v>26.1</v>
      </c>
      <c r="J9">
        <v>25.5</v>
      </c>
    </row>
    <row r="10" spans="1:10">
      <c r="A10" s="3" t="s">
        <v>24</v>
      </c>
      <c r="B10" s="3">
        <f>(63360/(B9 * 3.1415927))</f>
        <v>772.72467780325292</v>
      </c>
      <c r="C10" s="3">
        <f>(63360/(C9 * 3.1415927))</f>
        <v>772.72467780325292</v>
      </c>
      <c r="D10" s="3">
        <f t="shared" ref="D10:J10" si="0">(63360/(D9 * 3.1415927))</f>
        <v>787.81695666659778</v>
      </c>
      <c r="E10" s="3">
        <f t="shared" si="0"/>
        <v>752.54157054719792</v>
      </c>
      <c r="F10" s="3">
        <f t="shared" si="0"/>
        <v>823.18833023122056</v>
      </c>
      <c r="G10" s="3">
        <f t="shared" si="0"/>
        <v>809.96442131184358</v>
      </c>
      <c r="H10" s="3">
        <f t="shared" si="0"/>
        <v>787.81695666659778</v>
      </c>
      <c r="I10" s="3">
        <f t="shared" si="0"/>
        <v>772.72467780325292</v>
      </c>
      <c r="J10" s="3">
        <f t="shared" si="0"/>
        <v>790.90643492803554</v>
      </c>
    </row>
    <row r="11" spans="1:10" s="6" customFormat="1" ht="114.75" customHeight="1">
      <c r="A11" s="6" t="s">
        <v>2</v>
      </c>
      <c r="B11" s="4" t="s">
        <v>6</v>
      </c>
      <c r="C11" s="4" t="s">
        <v>23</v>
      </c>
      <c r="D11" s="4" t="s">
        <v>13</v>
      </c>
      <c r="E11" s="4" t="s">
        <v>11</v>
      </c>
      <c r="F11" s="2" t="s">
        <v>21</v>
      </c>
      <c r="G11" s="4" t="s">
        <v>12</v>
      </c>
      <c r="H11" s="4" t="s">
        <v>12</v>
      </c>
      <c r="I11" s="4" t="s">
        <v>28</v>
      </c>
      <c r="J11" s="4" t="s">
        <v>30</v>
      </c>
    </row>
    <row r="12" spans="1:10">
      <c r="A12">
        <v>2000</v>
      </c>
      <c r="B12">
        <v>200</v>
      </c>
      <c r="E12">
        <v>430</v>
      </c>
      <c r="G12">
        <v>210</v>
      </c>
      <c r="H12">
        <v>210</v>
      </c>
    </row>
    <row r="13" spans="1:10">
      <c r="A13">
        <v>2250</v>
      </c>
      <c r="B13">
        <v>205</v>
      </c>
      <c r="D13">
        <v>300</v>
      </c>
      <c r="E13">
        <v>440</v>
      </c>
      <c r="G13">
        <v>205</v>
      </c>
      <c r="H13">
        <v>205</v>
      </c>
      <c r="I13">
        <v>275</v>
      </c>
    </row>
    <row r="14" spans="1:10">
      <c r="A14">
        <v>2500</v>
      </c>
      <c r="B14">
        <v>215</v>
      </c>
      <c r="C14">
        <v>225</v>
      </c>
      <c r="D14">
        <v>300</v>
      </c>
      <c r="E14">
        <v>450</v>
      </c>
      <c r="G14">
        <v>195</v>
      </c>
      <c r="H14">
        <v>195</v>
      </c>
      <c r="I14">
        <v>300</v>
      </c>
    </row>
    <row r="15" spans="1:10">
      <c r="A15">
        <v>2750</v>
      </c>
      <c r="B15">
        <v>225</v>
      </c>
      <c r="C15">
        <v>230</v>
      </c>
      <c r="D15">
        <v>303</v>
      </c>
      <c r="E15">
        <v>440</v>
      </c>
      <c r="F15">
        <v>100</v>
      </c>
      <c r="G15">
        <v>210</v>
      </c>
      <c r="H15">
        <v>210</v>
      </c>
      <c r="I15">
        <v>305</v>
      </c>
      <c r="J15">
        <v>288</v>
      </c>
    </row>
    <row r="16" spans="1:10">
      <c r="A16">
        <v>3000</v>
      </c>
      <c r="B16">
        <v>235</v>
      </c>
      <c r="C16">
        <v>240</v>
      </c>
      <c r="D16">
        <v>305</v>
      </c>
      <c r="E16">
        <v>440</v>
      </c>
      <c r="F16">
        <v>103</v>
      </c>
      <c r="G16">
        <v>230</v>
      </c>
      <c r="H16">
        <v>230</v>
      </c>
      <c r="I16">
        <v>318</v>
      </c>
      <c r="J16">
        <v>292</v>
      </c>
    </row>
    <row r="17" spans="1:10">
      <c r="A17">
        <v>3250</v>
      </c>
      <c r="B17">
        <v>245</v>
      </c>
      <c r="C17">
        <v>250</v>
      </c>
      <c r="D17">
        <v>308</v>
      </c>
      <c r="E17">
        <v>435</v>
      </c>
      <c r="F17">
        <v>105</v>
      </c>
      <c r="G17">
        <v>235</v>
      </c>
      <c r="H17">
        <v>235</v>
      </c>
      <c r="I17">
        <v>325</v>
      </c>
      <c r="J17">
        <v>293</v>
      </c>
    </row>
    <row r="18" spans="1:10">
      <c r="A18">
        <v>3500</v>
      </c>
      <c r="B18">
        <v>250</v>
      </c>
      <c r="C18">
        <v>270</v>
      </c>
      <c r="D18">
        <v>312</v>
      </c>
      <c r="E18">
        <v>450</v>
      </c>
      <c r="F18">
        <v>106</v>
      </c>
      <c r="G18">
        <v>235</v>
      </c>
      <c r="H18">
        <v>235</v>
      </c>
      <c r="I18">
        <v>340</v>
      </c>
      <c r="J18">
        <v>309</v>
      </c>
    </row>
    <row r="19" spans="1:10">
      <c r="A19">
        <v>3750</v>
      </c>
      <c r="B19">
        <v>255</v>
      </c>
      <c r="C19">
        <v>275</v>
      </c>
      <c r="D19">
        <v>320</v>
      </c>
      <c r="E19">
        <v>465</v>
      </c>
      <c r="F19">
        <v>107</v>
      </c>
      <c r="G19">
        <v>238</v>
      </c>
      <c r="H19">
        <v>238</v>
      </c>
      <c r="I19">
        <v>352</v>
      </c>
      <c r="J19">
        <v>322</v>
      </c>
    </row>
    <row r="20" spans="1:10">
      <c r="A20">
        <v>4000</v>
      </c>
      <c r="B20">
        <v>260</v>
      </c>
      <c r="C20">
        <v>280</v>
      </c>
      <c r="D20">
        <v>322</v>
      </c>
      <c r="E20">
        <v>470</v>
      </c>
      <c r="F20">
        <v>109</v>
      </c>
      <c r="G20">
        <v>240</v>
      </c>
      <c r="H20">
        <v>240</v>
      </c>
      <c r="I20">
        <v>355</v>
      </c>
      <c r="J20">
        <v>325</v>
      </c>
    </row>
    <row r="21" spans="1:10">
      <c r="A21">
        <v>4250</v>
      </c>
      <c r="B21">
        <v>265</v>
      </c>
      <c r="C21">
        <v>290</v>
      </c>
      <c r="D21">
        <v>330</v>
      </c>
      <c r="E21">
        <v>460</v>
      </c>
      <c r="F21">
        <v>111</v>
      </c>
      <c r="G21">
        <v>235</v>
      </c>
      <c r="H21">
        <v>235</v>
      </c>
      <c r="I21">
        <v>365</v>
      </c>
      <c r="J21">
        <v>332</v>
      </c>
    </row>
    <row r="22" spans="1:10">
      <c r="A22">
        <v>4500</v>
      </c>
      <c r="B22">
        <v>270</v>
      </c>
      <c r="C22">
        <v>288</v>
      </c>
      <c r="D22">
        <v>335</v>
      </c>
      <c r="E22">
        <v>470</v>
      </c>
      <c r="F22">
        <v>109</v>
      </c>
      <c r="G22">
        <v>240</v>
      </c>
      <c r="H22">
        <v>240</v>
      </c>
      <c r="I22">
        <v>377</v>
      </c>
      <c r="J22">
        <v>331</v>
      </c>
    </row>
    <row r="23" spans="1:10">
      <c r="A23">
        <v>4750</v>
      </c>
      <c r="B23">
        <v>270</v>
      </c>
      <c r="C23">
        <v>291</v>
      </c>
      <c r="D23">
        <v>340</v>
      </c>
      <c r="E23">
        <v>465</v>
      </c>
      <c r="F23">
        <v>107</v>
      </c>
      <c r="G23">
        <v>262</v>
      </c>
      <c r="H23">
        <v>262</v>
      </c>
      <c r="I23">
        <v>373</v>
      </c>
      <c r="J23">
        <v>329</v>
      </c>
    </row>
    <row r="24" spans="1:10">
      <c r="A24">
        <v>5000</v>
      </c>
      <c r="B24">
        <v>273</v>
      </c>
      <c r="C24">
        <v>285</v>
      </c>
      <c r="D24">
        <v>340</v>
      </c>
      <c r="E24">
        <v>460</v>
      </c>
      <c r="F24">
        <v>110</v>
      </c>
      <c r="G24">
        <v>272</v>
      </c>
      <c r="H24">
        <v>272</v>
      </c>
      <c r="I24">
        <v>369</v>
      </c>
      <c r="J24">
        <v>327</v>
      </c>
    </row>
    <row r="25" spans="1:10">
      <c r="A25">
        <v>5250</v>
      </c>
      <c r="B25">
        <v>273</v>
      </c>
      <c r="C25">
        <v>280</v>
      </c>
      <c r="D25">
        <v>335</v>
      </c>
      <c r="E25">
        <v>450</v>
      </c>
      <c r="F25">
        <v>108</v>
      </c>
      <c r="G25">
        <v>273</v>
      </c>
      <c r="H25">
        <v>273</v>
      </c>
      <c r="I25">
        <v>360</v>
      </c>
      <c r="J25">
        <v>323</v>
      </c>
    </row>
    <row r="26" spans="1:10">
      <c r="A26">
        <v>5500</v>
      </c>
      <c r="B26">
        <v>265</v>
      </c>
      <c r="C26">
        <v>275</v>
      </c>
      <c r="D26">
        <v>328</v>
      </c>
      <c r="E26">
        <v>425</v>
      </c>
      <c r="F26">
        <v>103</v>
      </c>
      <c r="G26">
        <v>258</v>
      </c>
      <c r="H26">
        <v>258</v>
      </c>
      <c r="I26">
        <v>355</v>
      </c>
      <c r="J26">
        <v>318</v>
      </c>
    </row>
    <row r="27" spans="1:10">
      <c r="A27">
        <v>5750</v>
      </c>
      <c r="B27">
        <v>260</v>
      </c>
      <c r="C27">
        <v>283</v>
      </c>
      <c r="D27">
        <v>323</v>
      </c>
      <c r="E27">
        <v>400</v>
      </c>
      <c r="F27">
        <v>102</v>
      </c>
      <c r="G27">
        <v>252</v>
      </c>
      <c r="H27">
        <v>252</v>
      </c>
      <c r="I27">
        <v>350</v>
      </c>
      <c r="J27">
        <v>314</v>
      </c>
    </row>
    <row r="28" spans="1:10">
      <c r="A28">
        <v>6000</v>
      </c>
      <c r="B28">
        <v>262</v>
      </c>
      <c r="C28">
        <v>280</v>
      </c>
      <c r="D28">
        <v>310</v>
      </c>
      <c r="E28">
        <v>375</v>
      </c>
      <c r="F28">
        <v>102</v>
      </c>
      <c r="G28">
        <v>250</v>
      </c>
      <c r="H28">
        <v>250</v>
      </c>
      <c r="I28">
        <v>342</v>
      </c>
      <c r="J28">
        <v>307</v>
      </c>
    </row>
    <row r="29" spans="1:10">
      <c r="A29">
        <v>6250</v>
      </c>
      <c r="B29">
        <v>260</v>
      </c>
      <c r="C29">
        <v>276</v>
      </c>
      <c r="D29">
        <v>290</v>
      </c>
      <c r="F29">
        <v>115</v>
      </c>
      <c r="G29">
        <v>262</v>
      </c>
      <c r="H29">
        <v>262</v>
      </c>
      <c r="I29">
        <v>330</v>
      </c>
      <c r="J29">
        <v>295</v>
      </c>
    </row>
    <row r="30" spans="1:10">
      <c r="A30">
        <v>6500</v>
      </c>
      <c r="B30">
        <v>257</v>
      </c>
      <c r="C30">
        <v>273</v>
      </c>
      <c r="D30">
        <v>280</v>
      </c>
      <c r="F30">
        <v>117</v>
      </c>
      <c r="G30">
        <v>270</v>
      </c>
      <c r="H30">
        <v>270</v>
      </c>
      <c r="I30">
        <v>300</v>
      </c>
      <c r="J30">
        <v>287</v>
      </c>
    </row>
    <row r="31" spans="1:10">
      <c r="A31">
        <v>6750</v>
      </c>
      <c r="B31">
        <v>252</v>
      </c>
      <c r="C31">
        <v>265</v>
      </c>
      <c r="F31">
        <v>120</v>
      </c>
      <c r="G31">
        <v>260</v>
      </c>
      <c r="H31">
        <v>260</v>
      </c>
      <c r="J31">
        <v>275</v>
      </c>
    </row>
    <row r="32" spans="1:10">
      <c r="A32">
        <v>7000</v>
      </c>
      <c r="B32">
        <v>250</v>
      </c>
      <c r="C32">
        <v>265</v>
      </c>
      <c r="F32">
        <v>121</v>
      </c>
      <c r="G32">
        <v>265</v>
      </c>
      <c r="H32">
        <v>265</v>
      </c>
      <c r="J32">
        <v>264</v>
      </c>
    </row>
    <row r="33" spans="1:10">
      <c r="A33">
        <v>7250</v>
      </c>
      <c r="B33">
        <v>244</v>
      </c>
      <c r="C33">
        <v>260</v>
      </c>
      <c r="F33">
        <v>120</v>
      </c>
      <c r="G33">
        <v>260</v>
      </c>
      <c r="H33">
        <v>260</v>
      </c>
      <c r="J33">
        <v>252</v>
      </c>
    </row>
    <row r="34" spans="1:10">
      <c r="A34">
        <v>7500</v>
      </c>
      <c r="B34">
        <v>230</v>
      </c>
      <c r="C34">
        <v>250</v>
      </c>
      <c r="F34">
        <v>118</v>
      </c>
      <c r="G34">
        <v>250</v>
      </c>
      <c r="H34">
        <v>250</v>
      </c>
      <c r="J34">
        <v>242</v>
      </c>
    </row>
    <row r="35" spans="1:10">
      <c r="A35">
        <v>7750</v>
      </c>
      <c r="B35">
        <v>215</v>
      </c>
      <c r="C35">
        <v>245</v>
      </c>
      <c r="F35">
        <v>112</v>
      </c>
      <c r="G35">
        <v>238</v>
      </c>
      <c r="H35">
        <v>238</v>
      </c>
      <c r="J35">
        <v>229</v>
      </c>
    </row>
    <row r="36" spans="1:10">
      <c r="A36">
        <v>8000</v>
      </c>
      <c r="B36">
        <v>200</v>
      </c>
      <c r="C36">
        <v>230</v>
      </c>
      <c r="F36">
        <v>110</v>
      </c>
      <c r="G36">
        <v>227</v>
      </c>
      <c r="H36">
        <v>227</v>
      </c>
      <c r="J36">
        <v>215</v>
      </c>
    </row>
    <row r="37" spans="1:10">
      <c r="A37">
        <v>8250</v>
      </c>
      <c r="F37">
        <v>105</v>
      </c>
      <c r="G37">
        <v>220</v>
      </c>
      <c r="H37">
        <v>220</v>
      </c>
    </row>
    <row r="38" spans="1:10" s="5" customFormat="1" ht="12.75"/>
  </sheetData>
  <hyperlinks>
    <hyperlink ref="F11" display="https://www.dragtimes.com/images_dyno/8791-2006-Lotus-Elise-Dyno.jpg&amp;imgrefurl=https://www.dragtimes.com/2006-Lotus-Elise-Dyno-Results-Graphs-8791.html&amp;usg=__P2EtCHb9P7EWaDs_1FZ2k0qKMfI=&amp;h=654&amp;w=524&amp;sz=90&amp;hl=en&amp;start=1&amp;um=1&amp;tbnid=0_GNJ_82qXgJmM:&amp;tbnh=138&amp;"/>
    <hyperlink ref="B11" r:id="rId1"/>
    <hyperlink ref="C11" r:id="rId2"/>
    <hyperlink ref="D11" r:id="rId3"/>
    <hyperlink ref="E11" r:id="rId4"/>
    <hyperlink ref="G11" r:id="rId5"/>
    <hyperlink ref="H11" r:id="rId6"/>
    <hyperlink ref="I11" r:id="rId7"/>
    <hyperlink ref="J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8"/>
  <sheetViews>
    <sheetView topLeftCell="C1" workbookViewId="0">
      <selection activeCell="Y6" sqref="Y6"/>
    </sheetView>
  </sheetViews>
  <sheetFormatPr defaultRowHeight="15"/>
  <cols>
    <col min="1" max="1" width="18.28515625" customWidth="1"/>
    <col min="2" max="2" width="16" customWidth="1"/>
    <col min="4" max="4" width="10.140625" bestFit="1" customWidth="1"/>
  </cols>
  <sheetData>
    <row r="1" spans="1:26" s="1" customFormat="1">
      <c r="A1" s="1" t="str">
        <f>Data!B1</f>
        <v>Car 1 Dyno 1</v>
      </c>
      <c r="D1" s="1" t="str">
        <f>Data!C1</f>
        <v>Car 1 Dyno 2</v>
      </c>
      <c r="G1" s="1" t="str">
        <f>Data!D1</f>
        <v>Car 2</v>
      </c>
      <c r="J1" s="1" t="str">
        <f>Data!E1</f>
        <v>Car 3</v>
      </c>
      <c r="M1" s="1" t="str">
        <f>Data!F1</f>
        <v>Car 4</v>
      </c>
      <c r="P1" s="1" t="str">
        <f>Data!G1</f>
        <v>Car 5 Tire 1</v>
      </c>
      <c r="S1" s="1" t="str">
        <f>Data!H1</f>
        <v>Car 5 Tire 2</v>
      </c>
      <c r="V1" s="1" t="str">
        <f>Data!I1</f>
        <v>Car 6</v>
      </c>
      <c r="Y1" s="1" t="str">
        <f>Data!J1</f>
        <v>Car 7</v>
      </c>
    </row>
    <row r="2" spans="1:26">
      <c r="A2" t="s">
        <v>26</v>
      </c>
      <c r="B2" t="s">
        <v>25</v>
      </c>
      <c r="D2" t="s">
        <v>26</v>
      </c>
      <c r="E2" t="s">
        <v>25</v>
      </c>
      <c r="G2" t="s">
        <v>26</v>
      </c>
      <c r="H2" t="s">
        <v>25</v>
      </c>
      <c r="J2" t="s">
        <v>26</v>
      </c>
      <c r="K2" t="s">
        <v>25</v>
      </c>
      <c r="M2" t="s">
        <v>26</v>
      </c>
      <c r="N2" t="s">
        <v>25</v>
      </c>
      <c r="P2" t="s">
        <v>26</v>
      </c>
      <c r="Q2" t="s">
        <v>25</v>
      </c>
      <c r="S2" t="s">
        <v>26</v>
      </c>
      <c r="T2" t="s">
        <v>25</v>
      </c>
      <c r="V2" t="s">
        <v>26</v>
      </c>
      <c r="W2" t="s">
        <v>25</v>
      </c>
      <c r="Y2" t="s">
        <v>26</v>
      </c>
      <c r="Z2" t="s">
        <v>25</v>
      </c>
    </row>
    <row r="3" spans="1:26">
      <c r="A3">
        <f>Data!$B$3*(Data!$B$6*Data!$B$7*Data!$B12)/(Data!$B$5)*(24/Data!$B$9)</f>
        <v>0.50729184584178499</v>
      </c>
      <c r="B3">
        <f>(Data!$A12*60)/(Data!$B$6*Data!$B$7*Data!$B$10)</f>
        <v>16.558477235810376</v>
      </c>
      <c r="J3">
        <f>Data!$E$3*(Data!$E$6*Data!$E$7*Data!$E12)/(Data!$E$5)*(24/Data!$E$9)</f>
        <v>0.63573377823871569</v>
      </c>
      <c r="K3">
        <f>(Data!$A12*60)/(Data!$E$6*Data!$E$7*Data!$E$10)</f>
        <v>29.180476058576467</v>
      </c>
      <c r="P3">
        <f>Data!$G$3*(Data!$G$6*Data!$G$7*Data!$G12)/(Data!$G$5)*(24/Data!$G$9)</f>
        <v>0.50320056697377757</v>
      </c>
      <c r="Q3">
        <f>(Data!$A12*60)/(Data!$G$6*Data!$G$7*Data!$G$10)</f>
        <v>20.031727384888637</v>
      </c>
      <c r="S3">
        <f>Data!$H$3*(Data!$H$6*Data!$H$7*Data!$H12)/(Data!$H$5)*(24/Data!$H$9)</f>
        <v>0.48944117647058827</v>
      </c>
      <c r="T3">
        <f>(Data!$A12*60)/(Data!$H$6*Data!$H$7*Data!$H$10)</f>
        <v>20.594868315387515</v>
      </c>
    </row>
    <row r="4" spans="1:26">
      <c r="A4">
        <f>Data!$B$3*(Data!$B$6*Data!$B$7*Data!$B13)/(Data!$B$5)*(24/Data!$B$9)</f>
        <v>0.51997414198782954</v>
      </c>
      <c r="B4">
        <f>(Data!$A13*60)/(Data!$B$6*Data!$B$7*Data!$B$10)</f>
        <v>18.628286890286674</v>
      </c>
      <c r="G4">
        <f>Data!$D$3*(Data!$D$6*Data!$D$7*Data!$D13)/(Data!$D$5)*(24/Data!$D$9)</f>
        <v>0.65281352459016384</v>
      </c>
      <c r="H4">
        <f>(Data!$A13*60)/(Data!$D$6*Data!$D$7*Data!$D$10)</f>
        <v>24.205384893943247</v>
      </c>
      <c r="J4">
        <f>Data!$E$3*(Data!$E$6*Data!$E$7*Data!$E13)/(Data!$E$5)*(24/Data!$E$9)</f>
        <v>0.65051828470938367</v>
      </c>
      <c r="K4">
        <f>(Data!$A13*60)/(Data!$E$6*Data!$E$7*Data!$E$10)</f>
        <v>32.828035565898524</v>
      </c>
      <c r="P4">
        <f>Data!$G$3*(Data!$G$6*Data!$G$7*Data!$G13)/(Data!$G$5)*(24/Data!$G$9)</f>
        <v>0.49121960109344953</v>
      </c>
      <c r="Q4">
        <f>(Data!$A13*60)/(Data!$G$6*Data!$G$7*Data!$G$10)</f>
        <v>22.535693307999718</v>
      </c>
      <c r="S4">
        <f>Data!$H$3*(Data!$H$6*Data!$H$7*Data!$H13)/(Data!$H$5)*(24/Data!$H$9)</f>
        <v>0.47778781512605045</v>
      </c>
      <c r="T4">
        <f>(Data!$A13*60)/(Data!$H$6*Data!$H$7*Data!$H$10)</f>
        <v>23.169226854810955</v>
      </c>
      <c r="V4">
        <f>Data!$I$3*(Data!$I$6*Data!$I$7*Data!$I13)/(Data!$I$5)*(24/Data!$I$9)</f>
        <v>0.57012519218097946</v>
      </c>
      <c r="W4">
        <f>(Data!$A13*60)/(Data!$I$6*Data!$I$7*Data!$I$10)</f>
        <v>24.678146317653077</v>
      </c>
    </row>
    <row r="5" spans="1:26">
      <c r="A5">
        <f>Data!$B$3*(Data!$B$6*Data!$B$7*Data!$B14)/(Data!$B$5)*(24/Data!$B$9)</f>
        <v>0.54533873427991886</v>
      </c>
      <c r="B5">
        <f>(Data!$A14*60)/(Data!$B$6*Data!$B$7*Data!$B$10)</f>
        <v>20.698096544762972</v>
      </c>
      <c r="D5">
        <f>Data!$C$3*(Data!$C$6*Data!$C$7*Data!$C14)/(Data!$C$5)*(24/Data!$C$9)</f>
        <v>0.57070332657200806</v>
      </c>
      <c r="E5">
        <f>(Data!$A14*60)/(Data!$C$6*Data!$C$7*Data!$C$10)</f>
        <v>20.698096544762972</v>
      </c>
      <c r="G5">
        <f>Data!$D$3*(Data!$D$6*Data!$D$7*Data!$D14)/(Data!$D$5)*(24/Data!$D$9)</f>
        <v>0.65281352459016384</v>
      </c>
      <c r="H5">
        <f>(Data!$A14*60)/(Data!$D$6*Data!$D$7*Data!$D$10)</f>
        <v>26.894872104381388</v>
      </c>
      <c r="J5">
        <f>Data!$E$3*(Data!$E$6*Data!$E$7*Data!$E14)/(Data!$E$5)*(24/Data!$E$9)</f>
        <v>0.66530279118005153</v>
      </c>
      <c r="K5">
        <f>(Data!$A14*60)/(Data!$E$6*Data!$E$7*Data!$E$10)</f>
        <v>36.475595073220582</v>
      </c>
      <c r="P5">
        <f>Data!$G$3*(Data!$G$6*Data!$G$7*Data!$G14)/(Data!$G$5)*(24/Data!$G$9)</f>
        <v>0.46725766933279345</v>
      </c>
      <c r="Q5">
        <f>(Data!$A14*60)/(Data!$G$6*Data!$G$7*Data!$G$10)</f>
        <v>25.039659231110797</v>
      </c>
      <c r="S5">
        <f>Data!$H$3*(Data!$H$6*Data!$H$7*Data!$H14)/(Data!$H$5)*(24/Data!$H$9)</f>
        <v>0.45448109243697482</v>
      </c>
      <c r="T5">
        <f>(Data!$A14*60)/(Data!$H$6*Data!$H$7*Data!$H$10)</f>
        <v>25.743585394234394</v>
      </c>
      <c r="V5">
        <f>Data!$I$3*(Data!$I$6*Data!$I$7*Data!$I14)/(Data!$I$5)*(24/Data!$I$9)</f>
        <v>0.62195475510652309</v>
      </c>
      <c r="W5">
        <f>(Data!$A14*60)/(Data!$I$6*Data!$I$7*Data!$I$10)</f>
        <v>27.420162575170089</v>
      </c>
    </row>
    <row r="6" spans="1:26">
      <c r="A6">
        <f>Data!$B$3*(Data!$B$6*Data!$B$7*Data!$B15)/(Data!$B$5)*(24/Data!$B$9)</f>
        <v>0.57070332657200806</v>
      </c>
      <c r="B6">
        <f>(Data!$A15*60)/(Data!$B$6*Data!$B$7*Data!$B$10)</f>
        <v>22.767906199239267</v>
      </c>
      <c r="D6">
        <f>Data!$C$3*(Data!$C$6*Data!$C$7*Data!$C15)/(Data!$C$5)*(24/Data!$C$9)</f>
        <v>0.58338562271805272</v>
      </c>
      <c r="E6">
        <f>(Data!$A15*60)/(Data!$C$6*Data!$C$7*Data!$C$10)</f>
        <v>22.767906199239267</v>
      </c>
      <c r="G6">
        <f>Data!$D$3*(Data!$D$6*Data!$D$7*Data!$D15)/(Data!$D$5)*(24/Data!$D$9)</f>
        <v>0.65934165983606563</v>
      </c>
      <c r="H6">
        <f>(Data!$A15*60)/(Data!$D$6*Data!$D$7*Data!$D$10)</f>
        <v>29.584359314819526</v>
      </c>
      <c r="J6">
        <f>Data!$E$3*(Data!$E$6*Data!$E$7*Data!$E15)/(Data!$E$5)*(24/Data!$E$9)</f>
        <v>0.65051828470938367</v>
      </c>
      <c r="K6">
        <f>(Data!$A15*60)/(Data!$E$6*Data!$E$7*Data!$E$10)</f>
        <v>40.123154580542639</v>
      </c>
      <c r="M6">
        <f>Data!$F$3*(Data!$F$6*Data!$F$7*Data!$F15)/(Data!$F$5)*(24/Data!$F$9)</f>
        <v>0.48132167152575311</v>
      </c>
      <c r="N6">
        <f>(Data!$A15*60)/(Data!$F$6*Data!$F$7*Data!$F$10)</f>
        <v>21.584036961696189</v>
      </c>
      <c r="P6">
        <f>Data!$G$3*(Data!$G$6*Data!$G$7*Data!$G15)/(Data!$G$5)*(24/Data!$G$9)</f>
        <v>0.50320056697377757</v>
      </c>
      <c r="Q6">
        <f>(Data!$A15*60)/(Data!$G$6*Data!$G$7*Data!$G$10)</f>
        <v>27.543625154221878</v>
      </c>
      <c r="S6">
        <f>Data!$H$3*(Data!$H$6*Data!$H$7*Data!$H15)/(Data!$H$5)*(24/Data!$H$9)</f>
        <v>0.48944117647058827</v>
      </c>
      <c r="T6">
        <f>(Data!$A15*60)/(Data!$H$6*Data!$H$7*Data!$H$10)</f>
        <v>28.317943933657833</v>
      </c>
      <c r="V6">
        <f>Data!$I$3*(Data!$I$6*Data!$I$7*Data!$I15)/(Data!$I$5)*(24/Data!$I$9)</f>
        <v>0.63232066769163187</v>
      </c>
      <c r="W6">
        <f>(Data!$A15*60)/(Data!$I$6*Data!$I$7*Data!$I$10)</f>
        <v>30.162178832687097</v>
      </c>
      <c r="Y6">
        <f>Data!$J$3*(Data!$J$6*Data!$J$7*Data!$J15)/(Data!$J$5)*(24/Data!$J$9)</f>
        <v>0.62506348474576268</v>
      </c>
      <c r="Z6">
        <f>(Data!$A15*60)/(Data!$J$6*Data!$J$7*Data!$J$10)</f>
        <v>26.067246880544655</v>
      </c>
    </row>
    <row r="7" spans="1:26">
      <c r="A7">
        <f>Data!$B$3*(Data!$B$6*Data!$B$7*Data!$B16)/(Data!$B$5)*(24/Data!$B$9)</f>
        <v>0.59606791886409738</v>
      </c>
      <c r="B7">
        <f>(Data!$A16*60)/(Data!$B$6*Data!$B$7*Data!$B$10)</f>
        <v>24.837715853715565</v>
      </c>
      <c r="D7">
        <f>Data!$C$3*(Data!$C$6*Data!$C$7*Data!$C16)/(Data!$C$5)*(24/Data!$C$9)</f>
        <v>0.60875021501014204</v>
      </c>
      <c r="E7">
        <f>(Data!$A16*60)/(Data!$C$6*Data!$C$7*Data!$C$10)</f>
        <v>24.837715853715565</v>
      </c>
      <c r="G7">
        <f>Data!$D$3*(Data!$D$6*Data!$D$7*Data!$D16)/(Data!$D$5)*(24/Data!$D$9)</f>
        <v>0.66369374999999997</v>
      </c>
      <c r="H7">
        <f>(Data!$A16*60)/(Data!$D$6*Data!$D$7*Data!$D$10)</f>
        <v>32.273846525257667</v>
      </c>
      <c r="J7">
        <f>Data!$E$3*(Data!$E$6*Data!$E$7*Data!$E16)/(Data!$E$5)*(24/Data!$E$9)</f>
        <v>0.65051828470938367</v>
      </c>
      <c r="K7">
        <f>(Data!$A16*60)/(Data!$E$6*Data!$E$7*Data!$E$10)</f>
        <v>43.770714087864697</v>
      </c>
      <c r="M7">
        <f>Data!$F$3*(Data!$F$6*Data!$F$7*Data!$F16)/(Data!$F$5)*(24/Data!$F$9)</f>
        <v>0.49576132167152576</v>
      </c>
      <c r="N7">
        <f>(Data!$A16*60)/(Data!$F$6*Data!$F$7*Data!$F$10)</f>
        <v>23.546222140032206</v>
      </c>
      <c r="P7">
        <f>Data!$G$3*(Data!$G$6*Data!$G$7*Data!$G16)/(Data!$G$5)*(24/Data!$G$9)</f>
        <v>0.55112443049508963</v>
      </c>
      <c r="Q7">
        <f>(Data!$A16*60)/(Data!$G$6*Data!$G$7*Data!$G$10)</f>
        <v>30.047591077332957</v>
      </c>
      <c r="S7">
        <f>Data!$H$3*(Data!$H$6*Data!$H$7*Data!$H16)/(Data!$H$5)*(24/Data!$H$9)</f>
        <v>0.53605462184873942</v>
      </c>
      <c r="T7">
        <f>(Data!$A16*60)/(Data!$H$6*Data!$H$7*Data!$H$10)</f>
        <v>30.892302473081273</v>
      </c>
      <c r="V7">
        <f>Data!$I$3*(Data!$I$6*Data!$I$7*Data!$I16)/(Data!$I$5)*(24/Data!$I$9)</f>
        <v>0.65927204041291443</v>
      </c>
      <c r="W7">
        <f>(Data!$A16*60)/(Data!$I$6*Data!$I$7*Data!$I$10)</f>
        <v>32.904195090204105</v>
      </c>
      <c r="Y7">
        <f>Data!$J$3*(Data!$J$6*Data!$J$7*Data!$J16)/(Data!$J$5)*(24/Data!$J$9)</f>
        <v>0.63374492203389832</v>
      </c>
      <c r="Z7">
        <f>(Data!$A16*60)/(Data!$J$6*Data!$J$7*Data!$J$10)</f>
        <v>28.436996596957805</v>
      </c>
    </row>
    <row r="8" spans="1:26">
      <c r="A8">
        <f>Data!$B$3*(Data!$B$6*Data!$B$7*Data!$B17)/(Data!$B$5)*(24/Data!$B$9)</f>
        <v>0.62143251115618658</v>
      </c>
      <c r="B8">
        <f>(Data!$A17*60)/(Data!$B$6*Data!$B$7*Data!$B$10)</f>
        <v>26.90752550819186</v>
      </c>
      <c r="D8">
        <f>Data!$C$3*(Data!$C$6*Data!$C$7*Data!$C17)/(Data!$C$5)*(24/Data!$C$9)</f>
        <v>0.63411480730223124</v>
      </c>
      <c r="E8">
        <f>(Data!$A17*60)/(Data!$C$6*Data!$C$7*Data!$C$10)</f>
        <v>26.90752550819186</v>
      </c>
      <c r="G8">
        <f>Data!$D$3*(Data!$D$6*Data!$D$7*Data!$D17)/(Data!$D$5)*(24/Data!$D$9)</f>
        <v>0.67022188524590165</v>
      </c>
      <c r="H8">
        <f>(Data!$A17*60)/(Data!$D$6*Data!$D$7*Data!$D$10)</f>
        <v>34.963333735695805</v>
      </c>
      <c r="J8">
        <f>Data!$E$3*(Data!$E$6*Data!$E$7*Data!$E17)/(Data!$E$5)*(24/Data!$E$9)</f>
        <v>0.64312603147404968</v>
      </c>
      <c r="K8">
        <f>(Data!$A17*60)/(Data!$E$6*Data!$E$7*Data!$E$10)</f>
        <v>47.418273595186754</v>
      </c>
      <c r="M8">
        <f>Data!$F$3*(Data!$F$6*Data!$F$7*Data!$F17)/(Data!$F$5)*(24/Data!$F$9)</f>
        <v>0.50538775510204081</v>
      </c>
      <c r="N8">
        <f>(Data!$A17*60)/(Data!$F$6*Data!$F$7*Data!$F$10)</f>
        <v>25.508407318368224</v>
      </c>
      <c r="P8">
        <f>Data!$G$3*(Data!$G$6*Data!$G$7*Data!$G17)/(Data!$G$5)*(24/Data!$G$9)</f>
        <v>0.56310539637541768</v>
      </c>
      <c r="Q8">
        <f>(Data!$A17*60)/(Data!$G$6*Data!$G$7*Data!$G$10)</f>
        <v>32.551557000444035</v>
      </c>
      <c r="S8">
        <f>Data!$H$3*(Data!$H$6*Data!$H$7*Data!$H17)/(Data!$H$5)*(24/Data!$H$9)</f>
        <v>0.54770798319327729</v>
      </c>
      <c r="T8">
        <f>(Data!$A17*60)/(Data!$H$6*Data!$H$7*Data!$H$10)</f>
        <v>33.466661012504709</v>
      </c>
      <c r="V8">
        <f>Data!$I$3*(Data!$I$6*Data!$I$7*Data!$I17)/(Data!$I$5)*(24/Data!$I$9)</f>
        <v>0.67378431803206673</v>
      </c>
      <c r="W8">
        <f>(Data!$A17*60)/(Data!$I$6*Data!$I$7*Data!$I$10)</f>
        <v>35.646211347721113</v>
      </c>
      <c r="Y8">
        <f>Data!$J$3*(Data!$J$6*Data!$J$7*Data!$J17)/(Data!$J$5)*(24/Data!$J$9)</f>
        <v>0.63591528135593212</v>
      </c>
      <c r="Z8">
        <f>(Data!$A17*60)/(Data!$J$6*Data!$J$7*Data!$J$10)</f>
        <v>30.806746313370954</v>
      </c>
    </row>
    <row r="9" spans="1:26">
      <c r="A9">
        <f>Data!$B$3*(Data!$B$6*Data!$B$7*Data!$B18)/(Data!$B$5)*(24/Data!$B$9)</f>
        <v>0.63411480730223124</v>
      </c>
      <c r="B9">
        <f>(Data!$A18*60)/(Data!$B$6*Data!$B$7*Data!$B$10)</f>
        <v>28.977335162668158</v>
      </c>
      <c r="D9">
        <f>Data!$C$3*(Data!$C$6*Data!$C$7*Data!$C18)/(Data!$C$5)*(24/Data!$C$9)</f>
        <v>0.68484399188640976</v>
      </c>
      <c r="E9">
        <f>(Data!$A18*60)/(Data!$C$6*Data!$C$7*Data!$C$10)</f>
        <v>28.977335162668158</v>
      </c>
      <c r="G9">
        <f>Data!$D$3*(Data!$D$6*Data!$D$7*Data!$D18)/(Data!$D$5)*(24/Data!$D$9)</f>
        <v>0.67892606557377044</v>
      </c>
      <c r="H9">
        <f>(Data!$A18*60)/(Data!$D$6*Data!$D$7*Data!$D$10)</f>
        <v>37.652820946133943</v>
      </c>
      <c r="J9">
        <f>Data!$E$3*(Data!$E$6*Data!$E$7*Data!$E18)/(Data!$E$5)*(24/Data!$E$9)</f>
        <v>0.66530279118005153</v>
      </c>
      <c r="K9">
        <f>(Data!$A18*60)/(Data!$E$6*Data!$E$7*Data!$E$10)</f>
        <v>51.065833102508812</v>
      </c>
      <c r="M9">
        <f>Data!$F$3*(Data!$F$6*Data!$F$7*Data!$F18)/(Data!$F$5)*(24/Data!$F$9)</f>
        <v>0.51020097181729829</v>
      </c>
      <c r="N9">
        <f>(Data!$A18*60)/(Data!$F$6*Data!$F$7*Data!$F$10)</f>
        <v>27.470592496704242</v>
      </c>
      <c r="P9">
        <f>Data!$G$3*(Data!$G$6*Data!$G$7*Data!$G18)/(Data!$G$5)*(24/Data!$G$9)</f>
        <v>0.56310539637541768</v>
      </c>
      <c r="Q9">
        <f>(Data!$A18*60)/(Data!$G$6*Data!$G$7*Data!$G$10)</f>
        <v>35.055522923555117</v>
      </c>
      <c r="S9">
        <f>Data!$H$3*(Data!$H$6*Data!$H$7*Data!$H18)/(Data!$H$5)*(24/Data!$H$9)</f>
        <v>0.54770798319327729</v>
      </c>
      <c r="T9">
        <f>(Data!$A18*60)/(Data!$H$6*Data!$H$7*Data!$H$10)</f>
        <v>36.041019551928152</v>
      </c>
      <c r="V9">
        <f>Data!$I$3*(Data!$I$6*Data!$I$7*Data!$I18)/(Data!$I$5)*(24/Data!$I$9)</f>
        <v>0.70488205578739294</v>
      </c>
      <c r="W9">
        <f>(Data!$A18*60)/(Data!$I$6*Data!$I$7*Data!$I$10)</f>
        <v>38.388227605238121</v>
      </c>
      <c r="Y9">
        <f>Data!$J$3*(Data!$J$6*Data!$J$7*Data!$J18)/(Data!$J$5)*(24/Data!$J$9)</f>
        <v>0.67064103050847457</v>
      </c>
      <c r="Z9">
        <f>(Data!$A18*60)/(Data!$J$6*Data!$J$7*Data!$J$10)</f>
        <v>33.176496029784104</v>
      </c>
    </row>
    <row r="10" spans="1:26">
      <c r="A10">
        <f>Data!$B$3*(Data!$B$6*Data!$B$7*Data!$B19)/(Data!$B$5)*(24/Data!$B$9)</f>
        <v>0.6467971034482759</v>
      </c>
      <c r="B10">
        <f>(Data!$A19*60)/(Data!$B$6*Data!$B$7*Data!$B$10)</f>
        <v>31.047144817144456</v>
      </c>
      <c r="D10">
        <f>Data!$C$3*(Data!$C$6*Data!$C$7*Data!$C19)/(Data!$C$5)*(24/Data!$C$9)</f>
        <v>0.69752628803245442</v>
      </c>
      <c r="E10">
        <f>(Data!$A19*60)/(Data!$C$6*Data!$C$7*Data!$C$10)</f>
        <v>31.047144817144456</v>
      </c>
      <c r="G10">
        <f>Data!$D$3*(Data!$D$6*Data!$D$7*Data!$D19)/(Data!$D$5)*(24/Data!$D$9)</f>
        <v>0.69633442622950814</v>
      </c>
      <c r="H10">
        <f>(Data!$A19*60)/(Data!$D$6*Data!$D$7*Data!$D$10)</f>
        <v>40.342308156572081</v>
      </c>
      <c r="J10">
        <f>Data!$E$3*(Data!$E$6*Data!$E$7*Data!$E19)/(Data!$E$5)*(24/Data!$E$9)</f>
        <v>0.68747955088605306</v>
      </c>
      <c r="K10">
        <f>(Data!$A19*60)/(Data!$E$6*Data!$E$7*Data!$E$10)</f>
        <v>54.713392609830869</v>
      </c>
      <c r="M10">
        <f>Data!$F$3*(Data!$F$6*Data!$F$7*Data!$F19)/(Data!$F$5)*(24/Data!$F$9)</f>
        <v>0.51501418853255587</v>
      </c>
      <c r="N10">
        <f>(Data!$A19*60)/(Data!$F$6*Data!$F$7*Data!$F$10)</f>
        <v>29.43277767504026</v>
      </c>
      <c r="P10">
        <f>Data!$G$3*(Data!$G$6*Data!$G$7*Data!$G19)/(Data!$G$5)*(24/Data!$G$9)</f>
        <v>0.57029397590361453</v>
      </c>
      <c r="Q10">
        <f>(Data!$A19*60)/(Data!$G$6*Data!$G$7*Data!$G$10)</f>
        <v>37.559488846666198</v>
      </c>
      <c r="S10">
        <f>Data!$H$3*(Data!$H$6*Data!$H$7*Data!$H19)/(Data!$H$5)*(24/Data!$H$9)</f>
        <v>0.55469999999999997</v>
      </c>
      <c r="T10">
        <f>(Data!$A19*60)/(Data!$H$6*Data!$H$7*Data!$H$10)</f>
        <v>38.615378091351587</v>
      </c>
      <c r="V10">
        <f>Data!$I$3*(Data!$I$6*Data!$I$7*Data!$I19)/(Data!$I$5)*(24/Data!$I$9)</f>
        <v>0.72976024599165379</v>
      </c>
      <c r="W10">
        <f>(Data!$A19*60)/(Data!$I$6*Data!$I$7*Data!$I$10)</f>
        <v>41.13024386275513</v>
      </c>
      <c r="Y10">
        <f>Data!$J$3*(Data!$J$6*Data!$J$7*Data!$J19)/(Data!$J$5)*(24/Data!$J$9)</f>
        <v>0.69885570169491529</v>
      </c>
      <c r="Z10">
        <f>(Data!$A19*60)/(Data!$J$6*Data!$J$7*Data!$J$10)</f>
        <v>35.546245746197258</v>
      </c>
    </row>
    <row r="11" spans="1:26">
      <c r="A11">
        <f>Data!$B$3*(Data!$B$6*Data!$B$7*Data!$B20)/(Data!$B$5)*(24/Data!$B$9)</f>
        <v>0.65947939959432045</v>
      </c>
      <c r="B11">
        <f>(Data!$A20*60)/(Data!$B$6*Data!$B$7*Data!$B$10)</f>
        <v>33.116954471620751</v>
      </c>
      <c r="D11">
        <f>Data!$C$3*(Data!$C$6*Data!$C$7*Data!$C20)/(Data!$C$5)*(24/Data!$C$9)</f>
        <v>0.71020858417849897</v>
      </c>
      <c r="E11">
        <f>(Data!$A20*60)/(Data!$C$6*Data!$C$7*Data!$C$10)</f>
        <v>33.116954471620751</v>
      </c>
      <c r="G11">
        <f>Data!$D$3*(Data!$D$6*Data!$D$7*Data!$D20)/(Data!$D$5)*(24/Data!$D$9)</f>
        <v>0.70068651639344259</v>
      </c>
      <c r="H11">
        <f>(Data!$A20*60)/(Data!$D$6*Data!$D$7*Data!$D$10)</f>
        <v>43.031795367010218</v>
      </c>
      <c r="J11">
        <f>Data!$E$3*(Data!$E$6*Data!$E$7*Data!$E20)/(Data!$E$5)*(24/Data!$E$9)</f>
        <v>0.69487180412138705</v>
      </c>
      <c r="K11">
        <f>(Data!$A20*60)/(Data!$E$6*Data!$E$7*Data!$E$10)</f>
        <v>58.360952117152934</v>
      </c>
      <c r="M11">
        <f>Data!$F$3*(Data!$F$6*Data!$F$7*Data!$F20)/(Data!$F$5)*(24/Data!$F$9)</f>
        <v>0.52464062196307093</v>
      </c>
      <c r="N11">
        <f>(Data!$A20*60)/(Data!$F$6*Data!$F$7*Data!$F$10)</f>
        <v>31.394962853376274</v>
      </c>
      <c r="P11">
        <f>Data!$G$3*(Data!$G$6*Data!$G$7*Data!$G20)/(Data!$G$5)*(24/Data!$G$9)</f>
        <v>0.57508636225574572</v>
      </c>
      <c r="Q11">
        <f>(Data!$A20*60)/(Data!$G$6*Data!$G$7*Data!$G$10)</f>
        <v>40.063454769777273</v>
      </c>
      <c r="S11">
        <f>Data!$H$3*(Data!$H$6*Data!$H$7*Data!$H20)/(Data!$H$5)*(24/Data!$H$9)</f>
        <v>0.55936134453781516</v>
      </c>
      <c r="T11">
        <f>(Data!$A20*60)/(Data!$H$6*Data!$H$7*Data!$H$10)</f>
        <v>41.18973663077503</v>
      </c>
      <c r="V11">
        <f>Data!$I$3*(Data!$I$6*Data!$I$7*Data!$I20)/(Data!$I$5)*(24/Data!$I$9)</f>
        <v>0.73597979354271903</v>
      </c>
      <c r="W11">
        <f>(Data!$A20*60)/(Data!$I$6*Data!$I$7*Data!$I$10)</f>
        <v>43.872260120272138</v>
      </c>
      <c r="Y11">
        <f>Data!$J$3*(Data!$J$6*Data!$J$7*Data!$J20)/(Data!$J$5)*(24/Data!$J$9)</f>
        <v>0.70536677966101702</v>
      </c>
      <c r="Z11">
        <f>(Data!$A20*60)/(Data!$J$6*Data!$J$7*Data!$J$10)</f>
        <v>37.915995462610404</v>
      </c>
    </row>
    <row r="12" spans="1:26">
      <c r="A12">
        <f>Data!$B$3*(Data!$B$6*Data!$B$7*Data!$B21)/(Data!$B$5)*(24/Data!$B$9)</f>
        <v>0.67216169574036511</v>
      </c>
      <c r="B12">
        <f>(Data!$A21*60)/(Data!$B$6*Data!$B$7*Data!$B$10)</f>
        <v>35.186764126097053</v>
      </c>
      <c r="D12">
        <f>Data!$C$3*(Data!$C$6*Data!$C$7*Data!$C21)/(Data!$C$5)*(24/Data!$C$9)</f>
        <v>0.73557317647058829</v>
      </c>
      <c r="E12">
        <f>(Data!$A21*60)/(Data!$C$6*Data!$C$7*Data!$C$10)</f>
        <v>35.186764126097053</v>
      </c>
      <c r="G12">
        <f>Data!$D$3*(Data!$D$6*Data!$D$7*Data!$D21)/(Data!$D$5)*(24/Data!$D$9)</f>
        <v>0.71809487704918029</v>
      </c>
      <c r="H12">
        <f>(Data!$A21*60)/(Data!$D$6*Data!$D$7*Data!$D$10)</f>
        <v>45.721282577448356</v>
      </c>
      <c r="J12">
        <f>Data!$E$3*(Data!$E$6*Data!$E$7*Data!$E21)/(Data!$E$5)*(24/Data!$E$9)</f>
        <v>0.68008729765071918</v>
      </c>
      <c r="K12">
        <f>(Data!$A21*60)/(Data!$E$6*Data!$E$7*Data!$E$10)</f>
        <v>62.008511624474991</v>
      </c>
      <c r="M12">
        <f>Data!$F$3*(Data!$F$6*Data!$F$7*Data!$F21)/(Data!$F$5)*(24/Data!$F$9)</f>
        <v>0.53426705539358599</v>
      </c>
      <c r="N12">
        <f>(Data!$A21*60)/(Data!$F$6*Data!$F$7*Data!$F$10)</f>
        <v>33.357148031712292</v>
      </c>
      <c r="P12">
        <f>Data!$G$3*(Data!$G$6*Data!$G$7*Data!$G21)/(Data!$G$5)*(24/Data!$G$9)</f>
        <v>0.56310539637541768</v>
      </c>
      <c r="Q12">
        <f>(Data!$A21*60)/(Data!$G$6*Data!$G$7*Data!$G$10)</f>
        <v>42.567420692888355</v>
      </c>
      <c r="S12">
        <f>Data!$H$3*(Data!$H$6*Data!$H$7*Data!$H21)/(Data!$H$5)*(24/Data!$H$9)</f>
        <v>0.54770798319327729</v>
      </c>
      <c r="T12">
        <f>(Data!$A21*60)/(Data!$H$6*Data!$H$7*Data!$H$10)</f>
        <v>43.764095170198466</v>
      </c>
      <c r="V12">
        <f>Data!$I$3*(Data!$I$6*Data!$I$7*Data!$I21)/(Data!$I$5)*(24/Data!$I$9)</f>
        <v>0.75671161871293635</v>
      </c>
      <c r="W12">
        <f>(Data!$A21*60)/(Data!$I$6*Data!$I$7*Data!$I$10)</f>
        <v>46.614276377789146</v>
      </c>
      <c r="Y12">
        <f>Data!$J$3*(Data!$J$6*Data!$J$7*Data!$J21)/(Data!$J$5)*(24/Data!$J$9)</f>
        <v>0.72055929491525406</v>
      </c>
      <c r="Z12">
        <f>(Data!$A21*60)/(Data!$J$6*Data!$J$7*Data!$J$10)</f>
        <v>40.285745179023557</v>
      </c>
    </row>
    <row r="13" spans="1:26">
      <c r="A13">
        <f>Data!$B$3*(Data!$B$6*Data!$B$7*Data!$B22)/(Data!$B$5)*(24/Data!$B$9)</f>
        <v>0.68484399188640976</v>
      </c>
      <c r="B13">
        <f>(Data!$A22*60)/(Data!$B$6*Data!$B$7*Data!$B$10)</f>
        <v>37.256573780573348</v>
      </c>
      <c r="D13">
        <f>Data!$C$3*(Data!$C$6*Data!$C$7*Data!$C22)/(Data!$C$5)*(24/Data!$C$9)</f>
        <v>0.73050025801217033</v>
      </c>
      <c r="E13">
        <f>(Data!$A22*60)/(Data!$C$6*Data!$C$7*Data!$C$10)</f>
        <v>37.256573780573348</v>
      </c>
      <c r="G13">
        <f>Data!$D$3*(Data!$D$6*Data!$D$7*Data!$D22)/(Data!$D$5)*(24/Data!$D$9)</f>
        <v>0.72897510245901631</v>
      </c>
      <c r="H13">
        <f>(Data!$A22*60)/(Data!$D$6*Data!$D$7*Data!$D$10)</f>
        <v>48.410769787886494</v>
      </c>
      <c r="J13">
        <f>Data!$E$3*(Data!$E$6*Data!$E$7*Data!$E22)/(Data!$E$5)*(24/Data!$E$9)</f>
        <v>0.69487180412138705</v>
      </c>
      <c r="K13">
        <f>(Data!$A22*60)/(Data!$E$6*Data!$E$7*Data!$E$10)</f>
        <v>65.656071131797049</v>
      </c>
      <c r="M13">
        <f>Data!$F$3*(Data!$F$6*Data!$F$7*Data!$F22)/(Data!$F$5)*(24/Data!$F$9)</f>
        <v>0.52464062196307093</v>
      </c>
      <c r="N13">
        <f>(Data!$A22*60)/(Data!$F$6*Data!$F$7*Data!$F$10)</f>
        <v>35.319333210048313</v>
      </c>
      <c r="P13">
        <f>Data!$G$3*(Data!$G$6*Data!$G$7*Data!$G22)/(Data!$G$5)*(24/Data!$G$9)</f>
        <v>0.57508636225574572</v>
      </c>
      <c r="Q13">
        <f>(Data!$A22*60)/(Data!$G$6*Data!$G$7*Data!$G$10)</f>
        <v>45.071386615999437</v>
      </c>
      <c r="S13">
        <f>Data!$H$3*(Data!$H$6*Data!$H$7*Data!$H22)/(Data!$H$5)*(24/Data!$H$9)</f>
        <v>0.55936134453781516</v>
      </c>
      <c r="T13">
        <f>(Data!$A22*60)/(Data!$H$6*Data!$H$7*Data!$H$10)</f>
        <v>46.338453709621909</v>
      </c>
      <c r="V13">
        <f>Data!$I$3*(Data!$I$6*Data!$I$7*Data!$I22)/(Data!$I$5)*(24/Data!$I$9)</f>
        <v>0.78158980891719732</v>
      </c>
      <c r="W13">
        <f>(Data!$A22*60)/(Data!$I$6*Data!$I$7*Data!$I$10)</f>
        <v>49.356292635306154</v>
      </c>
      <c r="Y13">
        <f>Data!$J$3*(Data!$J$6*Data!$J$7*Data!$J22)/(Data!$J$5)*(24/Data!$J$9)</f>
        <v>0.71838893559322015</v>
      </c>
      <c r="Z13">
        <f>(Data!$A22*60)/(Data!$J$6*Data!$J$7*Data!$J$10)</f>
        <v>42.655494895436703</v>
      </c>
    </row>
    <row r="14" spans="1:26">
      <c r="A14">
        <f>Data!$B$3*(Data!$B$6*Data!$B$7*Data!$B23)/(Data!$B$5)*(24/Data!$B$9)</f>
        <v>0.68484399188640976</v>
      </c>
      <c r="B14">
        <f>(Data!$A23*60)/(Data!$B$6*Data!$B$7*Data!$B$10)</f>
        <v>39.326383435049642</v>
      </c>
      <c r="D14">
        <f>Data!$C$3*(Data!$C$6*Data!$C$7*Data!$C23)/(Data!$C$5)*(24/Data!$C$9)</f>
        <v>0.73810963569979726</v>
      </c>
      <c r="E14">
        <f>(Data!$A23*60)/(Data!$C$6*Data!$C$7*Data!$C$10)</f>
        <v>39.326383435049642</v>
      </c>
      <c r="G14">
        <f>Data!$D$3*(Data!$D$6*Data!$D$7*Data!$D23)/(Data!$D$5)*(24/Data!$D$9)</f>
        <v>0.73985532786885255</v>
      </c>
      <c r="H14">
        <f>(Data!$A23*60)/(Data!$D$6*Data!$D$7*Data!$D$10)</f>
        <v>51.100256998324632</v>
      </c>
      <c r="J14">
        <f>Data!$E$3*(Data!$E$6*Data!$E$7*Data!$E23)/(Data!$E$5)*(24/Data!$E$9)</f>
        <v>0.68747955088605306</v>
      </c>
      <c r="K14">
        <f>(Data!$A23*60)/(Data!$E$6*Data!$E$7*Data!$E$10)</f>
        <v>69.303630639119106</v>
      </c>
      <c r="M14">
        <f>Data!$F$3*(Data!$F$6*Data!$F$7*Data!$F23)/(Data!$F$5)*(24/Data!$F$9)</f>
        <v>0.51501418853255587</v>
      </c>
      <c r="N14">
        <f>(Data!$A23*60)/(Data!$F$6*Data!$F$7*Data!$F$10)</f>
        <v>37.281518388384328</v>
      </c>
      <c r="P14">
        <f>Data!$G$3*(Data!$G$6*Data!$G$7*Data!$G23)/(Data!$G$5)*(24/Data!$G$9)</f>
        <v>0.62780261212918909</v>
      </c>
      <c r="Q14">
        <f>(Data!$A23*60)/(Data!$G$6*Data!$G$7*Data!$G$10)</f>
        <v>47.575352539110511</v>
      </c>
      <c r="S14">
        <f>Data!$H$3*(Data!$H$6*Data!$H$7*Data!$H23)/(Data!$H$5)*(24/Data!$H$9)</f>
        <v>0.61063613445378151</v>
      </c>
      <c r="T14">
        <f>(Data!$A23*60)/(Data!$H$6*Data!$H$7*Data!$H$10)</f>
        <v>48.912812249045345</v>
      </c>
      <c r="V14">
        <f>Data!$I$3*(Data!$I$6*Data!$I$7*Data!$I23)/(Data!$I$5)*(24/Data!$I$9)</f>
        <v>0.77329707884911048</v>
      </c>
      <c r="W14">
        <f>(Data!$A23*60)/(Data!$I$6*Data!$I$7*Data!$I$10)</f>
        <v>52.098308892823162</v>
      </c>
      <c r="Y14">
        <f>Data!$J$3*(Data!$J$6*Data!$J$7*Data!$J23)/(Data!$J$5)*(24/Data!$J$9)</f>
        <v>0.71404821694915266</v>
      </c>
      <c r="Z14">
        <f>(Data!$A23*60)/(Data!$J$6*Data!$J$7*Data!$J$10)</f>
        <v>45.025244611849857</v>
      </c>
    </row>
    <row r="15" spans="1:26">
      <c r="A15">
        <f>Data!$B$3*(Data!$B$6*Data!$B$7*Data!$B24)/(Data!$B$5)*(24/Data!$B$9)</f>
        <v>0.69245336957403647</v>
      </c>
      <c r="B15">
        <f>(Data!$A24*60)/(Data!$B$6*Data!$B$7*Data!$B$10)</f>
        <v>41.396193089525944</v>
      </c>
      <c r="D15">
        <f>Data!$C$3*(Data!$C$6*Data!$C$7*Data!$C24)/(Data!$C$5)*(24/Data!$C$9)</f>
        <v>0.72289088032454363</v>
      </c>
      <c r="E15">
        <f>(Data!$A24*60)/(Data!$C$6*Data!$C$7*Data!$C$10)</f>
        <v>41.396193089525944</v>
      </c>
      <c r="G15">
        <f>Data!$D$3*(Data!$D$6*Data!$D$7*Data!$D24)/(Data!$D$5)*(24/Data!$D$9)</f>
        <v>0.73985532786885255</v>
      </c>
      <c r="H15">
        <f>(Data!$A24*60)/(Data!$D$6*Data!$D$7*Data!$D$10)</f>
        <v>53.789744208762777</v>
      </c>
      <c r="J15">
        <f>Data!$E$3*(Data!$E$6*Data!$E$7*Data!$E24)/(Data!$E$5)*(24/Data!$E$9)</f>
        <v>0.68008729765071918</v>
      </c>
      <c r="K15">
        <f>(Data!$A24*60)/(Data!$E$6*Data!$E$7*Data!$E$10)</f>
        <v>72.951190146441164</v>
      </c>
      <c r="M15">
        <f>Data!$F$3*(Data!$F$6*Data!$F$7*Data!$F24)/(Data!$F$5)*(24/Data!$F$9)</f>
        <v>0.5294538386783284</v>
      </c>
      <c r="N15">
        <f>(Data!$A24*60)/(Data!$F$6*Data!$F$7*Data!$F$10)</f>
        <v>39.243703566720342</v>
      </c>
      <c r="P15">
        <f>Data!$G$3*(Data!$G$6*Data!$G$7*Data!$G24)/(Data!$G$5)*(24/Data!$G$9)</f>
        <v>0.65176454388984517</v>
      </c>
      <c r="Q15">
        <f>(Data!$A24*60)/(Data!$G$6*Data!$G$7*Data!$G$10)</f>
        <v>50.079318462221593</v>
      </c>
      <c r="S15">
        <f>Data!$H$3*(Data!$H$6*Data!$H$7*Data!$H24)/(Data!$H$5)*(24/Data!$H$9)</f>
        <v>0.63394285714285714</v>
      </c>
      <c r="T15">
        <f>(Data!$A24*60)/(Data!$H$6*Data!$H$7*Data!$H$10)</f>
        <v>51.487170788468788</v>
      </c>
      <c r="V15">
        <f>Data!$I$3*(Data!$I$6*Data!$I$7*Data!$I24)/(Data!$I$5)*(24/Data!$I$9)</f>
        <v>0.76500434878102352</v>
      </c>
      <c r="W15">
        <f>(Data!$A24*60)/(Data!$I$6*Data!$I$7*Data!$I$10)</f>
        <v>54.840325150340178</v>
      </c>
      <c r="Y15">
        <f>Data!$J$3*(Data!$J$6*Data!$J$7*Data!$J24)/(Data!$J$5)*(24/Data!$J$9)</f>
        <v>0.70970749830508473</v>
      </c>
      <c r="Z15">
        <f>(Data!$A24*60)/(Data!$J$6*Data!$J$7*Data!$J$10)</f>
        <v>47.39499432826301</v>
      </c>
    </row>
    <row r="16" spans="1:26">
      <c r="A16">
        <f>Data!$B$3*(Data!$B$6*Data!$B$7*Data!$B25)/(Data!$B$5)*(24/Data!$B$9)</f>
        <v>0.69245336957403647</v>
      </c>
      <c r="B16">
        <f>(Data!$A25*60)/(Data!$B$6*Data!$B$7*Data!$B$10)</f>
        <v>43.466002744002239</v>
      </c>
      <c r="D16">
        <f>Data!$C$3*(Data!$C$6*Data!$C$7*Data!$C25)/(Data!$C$5)*(24/Data!$C$9)</f>
        <v>0.71020858417849897</v>
      </c>
      <c r="E16">
        <f>(Data!$A25*60)/(Data!$C$6*Data!$C$7*Data!$C$10)</f>
        <v>43.466002744002239</v>
      </c>
      <c r="G16">
        <f>Data!$D$3*(Data!$D$6*Data!$D$7*Data!$D25)/(Data!$D$5)*(24/Data!$D$9)</f>
        <v>0.72897510245901631</v>
      </c>
      <c r="H16">
        <f>(Data!$A25*60)/(Data!$D$6*Data!$D$7*Data!$D$10)</f>
        <v>56.479231419200914</v>
      </c>
      <c r="J16">
        <f>Data!$E$3*(Data!$E$6*Data!$E$7*Data!$E25)/(Data!$E$5)*(24/Data!$E$9)</f>
        <v>0.66530279118005153</v>
      </c>
      <c r="K16">
        <f>(Data!$A25*60)/(Data!$E$6*Data!$E$7*Data!$E$10)</f>
        <v>76.598749653763221</v>
      </c>
      <c r="M16">
        <f>Data!$F$3*(Data!$F$6*Data!$F$7*Data!$F25)/(Data!$F$5)*(24/Data!$F$9)</f>
        <v>0.51982740524781335</v>
      </c>
      <c r="N16">
        <f>(Data!$A25*60)/(Data!$F$6*Data!$F$7*Data!$F$10)</f>
        <v>41.205888745056363</v>
      </c>
      <c r="P16">
        <f>Data!$G$3*(Data!$G$6*Data!$G$7*Data!$G25)/(Data!$G$5)*(24/Data!$G$9)</f>
        <v>0.65416073706591071</v>
      </c>
      <c r="Q16">
        <f>(Data!$A25*60)/(Data!$G$6*Data!$G$7*Data!$G$10)</f>
        <v>52.583284385332675</v>
      </c>
      <c r="S16">
        <f>Data!$H$3*(Data!$H$6*Data!$H$7*Data!$H25)/(Data!$H$5)*(24/Data!$H$9)</f>
        <v>0.63627352941176474</v>
      </c>
      <c r="T16">
        <f>(Data!$A25*60)/(Data!$H$6*Data!$H$7*Data!$H$10)</f>
        <v>54.061529327892224</v>
      </c>
      <c r="V16">
        <f>Data!$I$3*(Data!$I$6*Data!$I$7*Data!$I25)/(Data!$I$5)*(24/Data!$I$9)</f>
        <v>0.74634570612782769</v>
      </c>
      <c r="W16">
        <f>(Data!$A25*60)/(Data!$I$6*Data!$I$7*Data!$I$10)</f>
        <v>57.582341407857186</v>
      </c>
      <c r="Y16">
        <f>Data!$J$3*(Data!$J$6*Data!$J$7*Data!$J25)/(Data!$J$5)*(24/Data!$J$9)</f>
        <v>0.70102606101694909</v>
      </c>
      <c r="Z16">
        <f>(Data!$A25*60)/(Data!$J$6*Data!$J$7*Data!$J$10)</f>
        <v>49.764744044676156</v>
      </c>
    </row>
    <row r="17" spans="1:26">
      <c r="A17">
        <f>Data!$B$3*(Data!$B$6*Data!$B$7*Data!$B26)/(Data!$B$5)*(24/Data!$B$9)</f>
        <v>0.67216169574036511</v>
      </c>
      <c r="B17">
        <f>(Data!$A26*60)/(Data!$B$6*Data!$B$7*Data!$B$10)</f>
        <v>45.535812398478534</v>
      </c>
      <c r="D17">
        <f>Data!$C$3*(Data!$C$6*Data!$C$7*Data!$C26)/(Data!$C$5)*(24/Data!$C$9)</f>
        <v>0.69752628803245442</v>
      </c>
      <c r="E17">
        <f>(Data!$A26*60)/(Data!$C$6*Data!$C$7*Data!$C$10)</f>
        <v>45.535812398478534</v>
      </c>
      <c r="G17">
        <f>Data!$D$3*(Data!$D$6*Data!$D$7*Data!$D26)/(Data!$D$5)*(24/Data!$D$9)</f>
        <v>0.71374278688524595</v>
      </c>
      <c r="H17">
        <f>(Data!$A26*60)/(Data!$D$6*Data!$D$7*Data!$D$10)</f>
        <v>59.168718629639052</v>
      </c>
      <c r="J17">
        <f>Data!$E$3*(Data!$E$6*Data!$E$7*Data!$E26)/(Data!$E$5)*(24/Data!$E$9)</f>
        <v>0.62834152500338181</v>
      </c>
      <c r="K17">
        <f>(Data!$A26*60)/(Data!$E$6*Data!$E$7*Data!$E$10)</f>
        <v>80.246309161085279</v>
      </c>
      <c r="M17">
        <f>Data!$F$3*(Data!$F$6*Data!$F$7*Data!$F26)/(Data!$F$5)*(24/Data!$F$9)</f>
        <v>0.49576132167152576</v>
      </c>
      <c r="N17">
        <f>(Data!$A26*60)/(Data!$F$6*Data!$F$7*Data!$F$10)</f>
        <v>43.168073923392377</v>
      </c>
      <c r="P17">
        <f>Data!$G$3*(Data!$G$6*Data!$G$7*Data!$G26)/(Data!$G$5)*(24/Data!$G$9)</f>
        <v>0.6182178394249267</v>
      </c>
      <c r="Q17">
        <f>(Data!$A26*60)/(Data!$G$6*Data!$G$7*Data!$G$10)</f>
        <v>55.087250308443757</v>
      </c>
      <c r="S17">
        <f>Data!$H$3*(Data!$H$6*Data!$H$7*Data!$H26)/(Data!$H$5)*(24/Data!$H$9)</f>
        <v>0.60131344537815123</v>
      </c>
      <c r="T17">
        <f>(Data!$A26*60)/(Data!$H$6*Data!$H$7*Data!$H$10)</f>
        <v>56.635887867315667</v>
      </c>
      <c r="V17">
        <f>Data!$I$3*(Data!$I$6*Data!$I$7*Data!$I26)/(Data!$I$5)*(24/Data!$I$9)</f>
        <v>0.73597979354271903</v>
      </c>
      <c r="W17">
        <f>(Data!$A26*60)/(Data!$I$6*Data!$I$7*Data!$I$10)</f>
        <v>60.324357665374194</v>
      </c>
      <c r="Y17">
        <f>Data!$J$3*(Data!$J$6*Data!$J$7*Data!$J26)/(Data!$J$5)*(24/Data!$J$9)</f>
        <v>0.69017426440677954</v>
      </c>
      <c r="Z17">
        <f>(Data!$A26*60)/(Data!$J$6*Data!$J$7*Data!$J$10)</f>
        <v>52.13449376108931</v>
      </c>
    </row>
    <row r="18" spans="1:26">
      <c r="A18">
        <f>Data!$B$3*(Data!$B$6*Data!$B$7*Data!$B27)/(Data!$B$5)*(24/Data!$B$9)</f>
        <v>0.65947939959432045</v>
      </c>
      <c r="B18">
        <f>(Data!$A27*60)/(Data!$B$6*Data!$B$7*Data!$B$10)</f>
        <v>47.605622052954828</v>
      </c>
      <c r="D18">
        <f>Data!$C$3*(Data!$C$6*Data!$C$7*Data!$C27)/(Data!$C$5)*(24/Data!$C$9)</f>
        <v>0.71781796186612579</v>
      </c>
      <c r="E18">
        <f>(Data!$A27*60)/(Data!$C$6*Data!$C$7*Data!$C$10)</f>
        <v>47.605622052954828</v>
      </c>
      <c r="G18">
        <f>Data!$D$3*(Data!$D$6*Data!$D$7*Data!$D27)/(Data!$D$5)*(24/Data!$D$9)</f>
        <v>0.70286256147540971</v>
      </c>
      <c r="H18">
        <f>(Data!$A27*60)/(Data!$D$6*Data!$D$7*Data!$D$10)</f>
        <v>61.85820584007719</v>
      </c>
      <c r="J18">
        <f>Data!$E$3*(Data!$E$6*Data!$E$7*Data!$E27)/(Data!$E$5)*(24/Data!$E$9)</f>
        <v>0.59138025882671241</v>
      </c>
      <c r="K18">
        <f>(Data!$A27*60)/(Data!$E$6*Data!$E$7*Data!$E$10)</f>
        <v>83.893868668407336</v>
      </c>
      <c r="M18">
        <f>Data!$F$3*(Data!$F$6*Data!$F$7*Data!$F27)/(Data!$F$5)*(24/Data!$F$9)</f>
        <v>0.49094810495626828</v>
      </c>
      <c r="N18">
        <f>(Data!$A27*60)/(Data!$F$6*Data!$F$7*Data!$F$10)</f>
        <v>45.130259101728399</v>
      </c>
      <c r="P18">
        <f>Data!$G$3*(Data!$G$6*Data!$G$7*Data!$G27)/(Data!$G$5)*(24/Data!$G$9)</f>
        <v>0.603840680368533</v>
      </c>
      <c r="Q18">
        <f>(Data!$A27*60)/(Data!$G$6*Data!$G$7*Data!$G$10)</f>
        <v>57.591216231554831</v>
      </c>
      <c r="S18">
        <f>Data!$H$3*(Data!$H$6*Data!$H$7*Data!$H27)/(Data!$H$5)*(24/Data!$H$9)</f>
        <v>0.58732941176470588</v>
      </c>
      <c r="T18">
        <f>(Data!$A27*60)/(Data!$H$6*Data!$H$7*Data!$H$10)</f>
        <v>59.210246406739103</v>
      </c>
      <c r="V18">
        <f>Data!$I$3*(Data!$I$6*Data!$I$7*Data!$I27)/(Data!$I$5)*(24/Data!$I$9)</f>
        <v>0.72561388095761037</v>
      </c>
      <c r="W18">
        <f>(Data!$A27*60)/(Data!$I$6*Data!$I$7*Data!$I$10)</f>
        <v>63.066373922891202</v>
      </c>
      <c r="Y18">
        <f>Data!$J$3*(Data!$J$6*Data!$J$7*Data!$J27)/(Data!$J$5)*(24/Data!$J$9)</f>
        <v>0.68149282711864401</v>
      </c>
      <c r="Z18">
        <f>(Data!$A27*60)/(Data!$J$6*Data!$J$7*Data!$J$10)</f>
        <v>54.504243477502456</v>
      </c>
    </row>
    <row r="19" spans="1:26">
      <c r="A19">
        <f>Data!$B$3*(Data!$B$6*Data!$B$7*Data!$B28)/(Data!$B$5)*(24/Data!$B$9)</f>
        <v>0.6645523180527384</v>
      </c>
      <c r="B19">
        <f>(Data!$A28*60)/(Data!$B$6*Data!$B$7*Data!$B$10)</f>
        <v>49.67543170743113</v>
      </c>
      <c r="D19">
        <f>Data!$C$3*(Data!$C$6*Data!$C$7*Data!$C28)/(Data!$C$5)*(24/Data!$C$9)</f>
        <v>0.71020858417849897</v>
      </c>
      <c r="E19">
        <f>(Data!$A28*60)/(Data!$C$6*Data!$C$7*Data!$C$10)</f>
        <v>49.67543170743113</v>
      </c>
      <c r="G19">
        <f>Data!$D$3*(Data!$D$6*Data!$D$7*Data!$D28)/(Data!$D$5)*(24/Data!$D$9)</f>
        <v>0.67457397540983599</v>
      </c>
      <c r="H19">
        <f>(Data!$A28*60)/(Data!$D$6*Data!$D$7*Data!$D$10)</f>
        <v>64.547693050515335</v>
      </c>
      <c r="J19">
        <f>Data!$E$3*(Data!$E$6*Data!$E$7*Data!$E28)/(Data!$E$5)*(24/Data!$E$9)</f>
        <v>0.5544189926500428</v>
      </c>
      <c r="K19">
        <f>(Data!$A28*60)/(Data!$E$6*Data!$E$7*Data!$E$10)</f>
        <v>87.541428175729394</v>
      </c>
      <c r="M19">
        <f>Data!$F$3*(Data!$F$6*Data!$F$7*Data!$F28)/(Data!$F$5)*(24/Data!$F$9)</f>
        <v>0.49094810495626828</v>
      </c>
      <c r="N19">
        <f>(Data!$A28*60)/(Data!$F$6*Data!$F$7*Data!$F$10)</f>
        <v>47.092444280064413</v>
      </c>
      <c r="P19">
        <f>Data!$G$3*(Data!$G$6*Data!$G$7*Data!$G28)/(Data!$G$5)*(24/Data!$G$9)</f>
        <v>0.59904829401640181</v>
      </c>
      <c r="Q19">
        <f>(Data!$A28*60)/(Data!$G$6*Data!$G$7*Data!$G$10)</f>
        <v>60.095182154665913</v>
      </c>
      <c r="S19">
        <f>Data!$H$3*(Data!$H$6*Data!$H$7*Data!$H28)/(Data!$H$5)*(24/Data!$H$9)</f>
        <v>0.58266806722689068</v>
      </c>
      <c r="T19">
        <f>(Data!$A28*60)/(Data!$H$6*Data!$H$7*Data!$H$10)</f>
        <v>61.784604946162546</v>
      </c>
      <c r="V19">
        <f>Data!$I$3*(Data!$I$6*Data!$I$7*Data!$I28)/(Data!$I$5)*(24/Data!$I$9)</f>
        <v>0.70902842082143636</v>
      </c>
      <c r="W19">
        <f>(Data!$A28*60)/(Data!$I$6*Data!$I$7*Data!$I$10)</f>
        <v>65.80839018040821</v>
      </c>
      <c r="Y19">
        <f>Data!$J$3*(Data!$J$6*Data!$J$7*Data!$J28)/(Data!$J$5)*(24/Data!$J$9)</f>
        <v>0.66630031186440675</v>
      </c>
      <c r="Z19">
        <f>(Data!$A28*60)/(Data!$J$6*Data!$J$7*Data!$J$10)</f>
        <v>56.873993193915609</v>
      </c>
    </row>
    <row r="20" spans="1:26">
      <c r="A20">
        <f>Data!$B$3*(Data!$B$6*Data!$B$7*Data!$B29)/(Data!$B$5)*(24/Data!$B$9)</f>
        <v>0.65947939959432045</v>
      </c>
      <c r="B20">
        <f>(Data!$A29*60)/(Data!$B$6*Data!$B$7*Data!$B$10)</f>
        <v>51.745241361907425</v>
      </c>
      <c r="D20">
        <f>Data!$C$3*(Data!$C$6*Data!$C$7*Data!$C29)/(Data!$C$5)*(24/Data!$C$9)</f>
        <v>0.70006274726166329</v>
      </c>
      <c r="E20">
        <f>(Data!$A29*60)/(Data!$C$6*Data!$C$7*Data!$C$10)</f>
        <v>51.745241361907425</v>
      </c>
      <c r="G20">
        <f>Data!$D$3*(Data!$D$6*Data!$D$7*Data!$D29)/(Data!$D$5)*(24/Data!$D$9)</f>
        <v>0.63105307377049169</v>
      </c>
      <c r="H20">
        <f>(Data!$A29*60)/(Data!$D$6*Data!$D$7*Data!$D$10)</f>
        <v>67.237180260953465</v>
      </c>
      <c r="M20">
        <f>Data!$F$3*(Data!$F$6*Data!$F$7*Data!$F29)/(Data!$F$5)*(24/Data!$F$9)</f>
        <v>0.5535199222546161</v>
      </c>
      <c r="N20">
        <f>(Data!$A29*60)/(Data!$F$6*Data!$F$7*Data!$F$10)</f>
        <v>49.054629458400427</v>
      </c>
      <c r="P20">
        <f>Data!$G$3*(Data!$G$6*Data!$G$7*Data!$G29)/(Data!$G$5)*(24/Data!$G$9)</f>
        <v>0.62780261212918909</v>
      </c>
      <c r="Q20">
        <f>(Data!$A29*60)/(Data!$G$6*Data!$G$7*Data!$G$10)</f>
        <v>62.599148077776995</v>
      </c>
      <c r="S20">
        <f>Data!$H$3*(Data!$H$6*Data!$H$7*Data!$H29)/(Data!$H$5)*(24/Data!$H$9)</f>
        <v>0.61063613445378151</v>
      </c>
      <c r="T20">
        <f>(Data!$A29*60)/(Data!$H$6*Data!$H$7*Data!$H$10)</f>
        <v>64.358963485585988</v>
      </c>
      <c r="V20">
        <f>Data!$I$3*(Data!$I$6*Data!$I$7*Data!$I29)/(Data!$I$5)*(24/Data!$I$9)</f>
        <v>0.6841502306171755</v>
      </c>
      <c r="W20">
        <f>(Data!$A29*60)/(Data!$I$6*Data!$I$7*Data!$I$10)</f>
        <v>68.550406437925218</v>
      </c>
      <c r="Y20">
        <f>Data!$J$3*(Data!$J$6*Data!$J$7*Data!$J29)/(Data!$J$5)*(24/Data!$J$9)</f>
        <v>0.64025599999999994</v>
      </c>
      <c r="Z20">
        <f>(Data!$A29*60)/(Data!$J$6*Data!$J$7*Data!$J$10)</f>
        <v>59.243742910328756</v>
      </c>
    </row>
    <row r="21" spans="1:26">
      <c r="A21">
        <f>Data!$B$3*(Data!$B$6*Data!$B$7*Data!$B30)/(Data!$B$5)*(24/Data!$B$9)</f>
        <v>0.65187002190669363</v>
      </c>
      <c r="B21">
        <f>(Data!$A30*60)/(Data!$B$6*Data!$B$7*Data!$B$10)</f>
        <v>53.81505101638372</v>
      </c>
      <c r="D21">
        <f>Data!$C$3*(Data!$C$6*Data!$C$7*Data!$C30)/(Data!$C$5)*(24/Data!$C$9)</f>
        <v>0.69245336957403647</v>
      </c>
      <c r="E21">
        <f>(Data!$A30*60)/(Data!$C$6*Data!$C$7*Data!$C$10)</f>
        <v>53.81505101638372</v>
      </c>
      <c r="G21">
        <f>Data!$D$3*(Data!$D$6*Data!$D$7*Data!$D30)/(Data!$D$5)*(24/Data!$D$9)</f>
        <v>0.60929262295081965</v>
      </c>
      <c r="H21">
        <f>(Data!$A30*60)/(Data!$D$6*Data!$D$7*Data!$D$10)</f>
        <v>69.92666747139161</v>
      </c>
      <c r="M21">
        <f>Data!$F$3*(Data!$F$6*Data!$F$7*Data!$F30)/(Data!$F$5)*(24/Data!$F$9)</f>
        <v>0.56314635568513116</v>
      </c>
      <c r="N21">
        <f>(Data!$A30*60)/(Data!$F$6*Data!$F$7*Data!$F$10)</f>
        <v>51.016814636736449</v>
      </c>
      <c r="P21">
        <f>Data!$G$3*(Data!$G$6*Data!$G$7*Data!$G30)/(Data!$G$5)*(24/Data!$G$9)</f>
        <v>0.64697215753771398</v>
      </c>
      <c r="Q21">
        <f>(Data!$A30*60)/(Data!$G$6*Data!$G$7*Data!$G$10)</f>
        <v>65.10311400088807</v>
      </c>
      <c r="S21">
        <f>Data!$H$3*(Data!$H$6*Data!$H$7*Data!$H30)/(Data!$H$5)*(24/Data!$H$9)</f>
        <v>0.62928151260504195</v>
      </c>
      <c r="T21">
        <f>(Data!$A30*60)/(Data!$H$6*Data!$H$7*Data!$H$10)</f>
        <v>66.933322025009417</v>
      </c>
      <c r="V21">
        <f>Data!$I$3*(Data!$I$6*Data!$I$7*Data!$I30)/(Data!$I$5)*(24/Data!$I$9)</f>
        <v>0.62195475510652309</v>
      </c>
      <c r="W21">
        <f>(Data!$A30*60)/(Data!$I$6*Data!$I$7*Data!$I$10)</f>
        <v>71.292422695442227</v>
      </c>
      <c r="Y21">
        <f>Data!$J$3*(Data!$J$6*Data!$J$7*Data!$J30)/(Data!$J$5)*(24/Data!$J$9)</f>
        <v>0.62289312542372877</v>
      </c>
      <c r="Z21">
        <f>(Data!$A30*60)/(Data!$J$6*Data!$J$7*Data!$J$10)</f>
        <v>61.613492626741909</v>
      </c>
    </row>
    <row r="22" spans="1:26">
      <c r="A22">
        <f>Data!$B$3*(Data!$B$6*Data!$B$7*Data!$B31)/(Data!$B$5)*(24/Data!$B$9)</f>
        <v>0.63918772576064908</v>
      </c>
      <c r="B22">
        <f>(Data!$A31*60)/(Data!$B$6*Data!$B$7*Data!$B$10)</f>
        <v>55.884860670860022</v>
      </c>
      <c r="D22">
        <f>Data!$C$3*(Data!$C$6*Data!$C$7*Data!$C31)/(Data!$C$5)*(24/Data!$C$9)</f>
        <v>0.67216169574036511</v>
      </c>
      <c r="E22">
        <f>(Data!$A31*60)/(Data!$C$6*Data!$C$7*Data!$C$10)</f>
        <v>55.884860670860022</v>
      </c>
      <c r="M22">
        <f>Data!$F$3*(Data!$F$6*Data!$F$7*Data!$F31)/(Data!$F$5)*(24/Data!$F$9)</f>
        <v>0.57758600583090391</v>
      </c>
      <c r="N22">
        <f>(Data!$A31*60)/(Data!$F$6*Data!$F$7*Data!$F$10)</f>
        <v>52.978999815072463</v>
      </c>
      <c r="P22">
        <f>Data!$G$3*(Data!$G$6*Data!$G$7*Data!$G31)/(Data!$G$5)*(24/Data!$G$9)</f>
        <v>0.62301022577705789</v>
      </c>
      <c r="Q22">
        <f>(Data!$A31*60)/(Data!$G$6*Data!$G$7*Data!$G$10)</f>
        <v>67.607079923999152</v>
      </c>
      <c r="S22">
        <f>Data!$H$3*(Data!$H$6*Data!$H$7*Data!$H31)/(Data!$H$5)*(24/Data!$H$9)</f>
        <v>0.60597478991596643</v>
      </c>
      <c r="T22">
        <f>(Data!$A31*60)/(Data!$H$6*Data!$H$7*Data!$H$10)</f>
        <v>69.50768056443286</v>
      </c>
      <c r="Y22">
        <f>Data!$J$3*(Data!$J$6*Data!$J$7*Data!$J31)/(Data!$J$5)*(24/Data!$J$9)</f>
        <v>0.59684881355932207</v>
      </c>
      <c r="Z22">
        <f>(Data!$A31*60)/(Data!$J$6*Data!$J$7*Data!$J$10)</f>
        <v>63.983242343155062</v>
      </c>
    </row>
    <row r="23" spans="1:26">
      <c r="A23">
        <f>Data!$B$3*(Data!$B$6*Data!$B$7*Data!$B32)/(Data!$B$5)*(24/Data!$B$9)</f>
        <v>0.63411480730223124</v>
      </c>
      <c r="B23">
        <f>(Data!$A32*60)/(Data!$B$6*Data!$B$7*Data!$B$10)</f>
        <v>57.954670325336316</v>
      </c>
      <c r="D23">
        <f>Data!$C$3*(Data!$C$6*Data!$C$7*Data!$C32)/(Data!$C$5)*(24/Data!$C$9)</f>
        <v>0.67216169574036511</v>
      </c>
      <c r="E23">
        <f>(Data!$A32*60)/(Data!$C$6*Data!$C$7*Data!$C$10)</f>
        <v>57.954670325336316</v>
      </c>
      <c r="M23">
        <f>Data!$F$3*(Data!$F$6*Data!$F$7*Data!$F32)/(Data!$F$5)*(24/Data!$F$9)</f>
        <v>0.58239922254616139</v>
      </c>
      <c r="N23">
        <f>(Data!$A32*60)/(Data!$F$6*Data!$F$7*Data!$F$10)</f>
        <v>54.941184993408484</v>
      </c>
      <c r="P23">
        <f>Data!$G$3*(Data!$G$6*Data!$G$7*Data!$G32)/(Data!$G$5)*(24/Data!$G$9)</f>
        <v>0.63499119165738593</v>
      </c>
      <c r="Q23">
        <f>(Data!$A32*60)/(Data!$G$6*Data!$G$7*Data!$G$10)</f>
        <v>70.111045847110233</v>
      </c>
      <c r="S23">
        <f>Data!$H$3*(Data!$H$6*Data!$H$7*Data!$H32)/(Data!$H$5)*(24/Data!$H$9)</f>
        <v>0.6176281512605043</v>
      </c>
      <c r="T23">
        <f>(Data!$A32*60)/(Data!$H$6*Data!$H$7*Data!$H$10)</f>
        <v>72.082039103856303</v>
      </c>
      <c r="Y23">
        <f>Data!$J$3*(Data!$J$6*Data!$J$7*Data!$J32)/(Data!$J$5)*(24/Data!$J$9)</f>
        <v>0.57297486101694917</v>
      </c>
      <c r="Z23">
        <f>(Data!$A32*60)/(Data!$J$6*Data!$J$7*Data!$J$10)</f>
        <v>66.352992059568209</v>
      </c>
    </row>
    <row r="24" spans="1:26">
      <c r="A24">
        <f>Data!$B$3*(Data!$B$6*Data!$B$7*Data!$B33)/(Data!$B$5)*(24/Data!$B$9)</f>
        <v>0.61889605192697772</v>
      </c>
      <c r="B24">
        <f>(Data!$A33*60)/(Data!$B$6*Data!$B$7*Data!$B$10)</f>
        <v>60.024479979812611</v>
      </c>
      <c r="D24">
        <f>Data!$C$3*(Data!$C$6*Data!$C$7*Data!$C33)/(Data!$C$5)*(24/Data!$C$9)</f>
        <v>0.65947939959432045</v>
      </c>
      <c r="E24">
        <f>(Data!$A33*60)/(Data!$C$6*Data!$C$7*Data!$C$10)</f>
        <v>60.024479979812611</v>
      </c>
      <c r="M24">
        <f>Data!$F$3*(Data!$F$6*Data!$F$7*Data!$F33)/(Data!$F$5)*(24/Data!$F$9)</f>
        <v>0.57758600583090391</v>
      </c>
      <c r="N24">
        <f>(Data!$A33*60)/(Data!$F$6*Data!$F$7*Data!$F$10)</f>
        <v>56.903370171744498</v>
      </c>
      <c r="P24">
        <f>Data!$G$3*(Data!$G$6*Data!$G$7*Data!$G33)/(Data!$G$5)*(24/Data!$G$9)</f>
        <v>0.62301022577705789</v>
      </c>
      <c r="Q24">
        <f>(Data!$A33*60)/(Data!$G$6*Data!$G$7*Data!$G$10)</f>
        <v>72.615011770221315</v>
      </c>
      <c r="S24">
        <f>Data!$H$3*(Data!$H$6*Data!$H$7*Data!$H33)/(Data!$H$5)*(24/Data!$H$9)</f>
        <v>0.60597478991596643</v>
      </c>
      <c r="T24">
        <f>(Data!$A33*60)/(Data!$H$6*Data!$H$7*Data!$H$10)</f>
        <v>74.656397643279746</v>
      </c>
      <c r="Y24">
        <f>Data!$J$3*(Data!$J$6*Data!$J$7*Data!$J33)/(Data!$J$5)*(24/Data!$J$9)</f>
        <v>0.54693054915254236</v>
      </c>
      <c r="Z24">
        <f>(Data!$A33*60)/(Data!$J$6*Data!$J$7*Data!$J$10)</f>
        <v>68.722741775981362</v>
      </c>
    </row>
    <row r="25" spans="1:26">
      <c r="A25">
        <f>Data!$B$3*(Data!$B$6*Data!$B$7*Data!$B34)/(Data!$B$5)*(24/Data!$B$9)</f>
        <v>0.58338562271805272</v>
      </c>
      <c r="B25">
        <f>(Data!$A34*60)/(Data!$B$6*Data!$B$7*Data!$B$10)</f>
        <v>62.094289634288913</v>
      </c>
      <c r="D25">
        <f>Data!$C$3*(Data!$C$6*Data!$C$7*Data!$C34)/(Data!$C$5)*(24/Data!$C$9)</f>
        <v>0.63411480730223124</v>
      </c>
      <c r="E25">
        <f>(Data!$A34*60)/(Data!$C$6*Data!$C$7*Data!$C$10)</f>
        <v>62.094289634288913</v>
      </c>
      <c r="M25">
        <f>Data!$F$3*(Data!$F$6*Data!$F$7*Data!$F34)/(Data!$F$5)*(24/Data!$F$9)</f>
        <v>0.56795957240038875</v>
      </c>
      <c r="N25">
        <f>(Data!$A34*60)/(Data!$F$6*Data!$F$7*Data!$F$10)</f>
        <v>58.86555535008052</v>
      </c>
      <c r="P25">
        <f>Data!$G$3*(Data!$G$6*Data!$G$7*Data!$G34)/(Data!$G$5)*(24/Data!$G$9)</f>
        <v>0.59904829401640181</v>
      </c>
      <c r="Q25">
        <f>(Data!$A34*60)/(Data!$G$6*Data!$G$7*Data!$G$10)</f>
        <v>75.118977693332397</v>
      </c>
      <c r="S25">
        <f>Data!$H$3*(Data!$H$6*Data!$H$7*Data!$H34)/(Data!$H$5)*(24/Data!$H$9)</f>
        <v>0.58266806722689068</v>
      </c>
      <c r="T25">
        <f>(Data!$A34*60)/(Data!$H$6*Data!$H$7*Data!$H$10)</f>
        <v>77.230756182703175</v>
      </c>
      <c r="Y25">
        <f>Data!$J$3*(Data!$J$6*Data!$J$7*Data!$J34)/(Data!$J$5)*(24/Data!$J$9)</f>
        <v>0.52522695593220337</v>
      </c>
      <c r="Z25">
        <f>(Data!$A34*60)/(Data!$J$6*Data!$J$7*Data!$J$10)</f>
        <v>71.092491492394515</v>
      </c>
    </row>
    <row r="26" spans="1:26">
      <c r="A26">
        <f>Data!$B$3*(Data!$B$6*Data!$B$7*Data!$B35)/(Data!$B$5)*(24/Data!$B$9)</f>
        <v>0.54533873427991886</v>
      </c>
      <c r="B26">
        <f>(Data!$A35*60)/(Data!$B$6*Data!$B$7*Data!$B$10)</f>
        <v>64.164099288765215</v>
      </c>
      <c r="D26">
        <f>Data!$C$3*(Data!$C$6*Data!$C$7*Data!$C35)/(Data!$C$5)*(24/Data!$C$9)</f>
        <v>0.62143251115618658</v>
      </c>
      <c r="E26">
        <f>(Data!$A35*60)/(Data!$C$6*Data!$C$7*Data!$C$10)</f>
        <v>64.164099288765215</v>
      </c>
      <c r="M26">
        <f>Data!$F$3*(Data!$F$6*Data!$F$7*Data!$F35)/(Data!$F$5)*(24/Data!$F$9)</f>
        <v>0.53908027210884346</v>
      </c>
      <c r="N26">
        <f>(Data!$A35*60)/(Data!$F$6*Data!$F$7*Data!$F$10)</f>
        <v>60.827740528416534</v>
      </c>
      <c r="P26">
        <f>Data!$G$3*(Data!$G$6*Data!$G$7*Data!$G35)/(Data!$G$5)*(24/Data!$G$9)</f>
        <v>0.57029397590361453</v>
      </c>
      <c r="Q26">
        <f>(Data!$A35*60)/(Data!$G$6*Data!$G$7*Data!$G$10)</f>
        <v>77.622943616443465</v>
      </c>
      <c r="S26">
        <f>Data!$H$3*(Data!$H$6*Data!$H$7*Data!$H35)/(Data!$H$5)*(24/Data!$H$9)</f>
        <v>0.55469999999999997</v>
      </c>
      <c r="T26">
        <f>(Data!$A35*60)/(Data!$H$6*Data!$H$7*Data!$H$10)</f>
        <v>79.805114722126618</v>
      </c>
      <c r="Y26">
        <f>Data!$J$3*(Data!$J$6*Data!$J$7*Data!$J35)/(Data!$J$5)*(24/Data!$J$9)</f>
        <v>0.49701228474576264</v>
      </c>
      <c r="Z26">
        <f>(Data!$A35*60)/(Data!$J$6*Data!$J$7*Data!$J$10)</f>
        <v>73.462241208807654</v>
      </c>
    </row>
    <row r="27" spans="1:26">
      <c r="A27">
        <f>Data!$B$3*(Data!$B$6*Data!$B$7*Data!$B36)/(Data!$B$5)*(24/Data!$B$9)</f>
        <v>0.50729184584178499</v>
      </c>
      <c r="B27">
        <f>(Data!$A36*60)/(Data!$B$6*Data!$B$7*Data!$B$10)</f>
        <v>66.233908943241502</v>
      </c>
      <c r="D27">
        <f>Data!$C$3*(Data!$C$6*Data!$C$7*Data!$C36)/(Data!$C$5)*(24/Data!$C$9)</f>
        <v>0.58338562271805272</v>
      </c>
      <c r="E27">
        <f>(Data!$A36*60)/(Data!$C$6*Data!$C$7*Data!$C$10)</f>
        <v>66.233908943241502</v>
      </c>
      <c r="M27">
        <f>Data!$F$3*(Data!$F$6*Data!$F$7*Data!$F36)/(Data!$F$5)*(24/Data!$F$9)</f>
        <v>0.5294538386783284</v>
      </c>
      <c r="N27">
        <f>(Data!$A36*60)/(Data!$F$6*Data!$F$7*Data!$F$10)</f>
        <v>62.789925706752548</v>
      </c>
      <c r="P27">
        <f>Data!$G$3*(Data!$G$6*Data!$G$7*Data!$G36)/(Data!$G$5)*(24/Data!$G$9)</f>
        <v>0.5439358509668929</v>
      </c>
      <c r="Q27">
        <f>(Data!$A36*60)/(Data!$G$6*Data!$G$7*Data!$G$10)</f>
        <v>80.126909539554546</v>
      </c>
      <c r="S27">
        <f>Data!$H$3*(Data!$H$6*Data!$H$7*Data!$H36)/(Data!$H$5)*(24/Data!$H$9)</f>
        <v>0.52906260504201685</v>
      </c>
      <c r="T27">
        <f>(Data!$A36*60)/(Data!$H$6*Data!$H$7*Data!$H$10)</f>
        <v>82.379473261550061</v>
      </c>
    </row>
    <row r="28" spans="1:26">
      <c r="M28">
        <f>Data!$F$3*(Data!$F$6*Data!$F$7*Data!$F37)/(Data!$F$5)*(24/Data!$F$9)</f>
        <v>0.50538775510204081</v>
      </c>
      <c r="N28">
        <f>(Data!$A37*60)/(Data!$F$6*Data!$F$7*Data!$F$10)</f>
        <v>64.75211088508857</v>
      </c>
      <c r="P28">
        <f>Data!$G$3*(Data!$G$6*Data!$G$7*Data!$G37)/(Data!$G$5)*(24/Data!$G$9)</f>
        <v>0.52716249873443355</v>
      </c>
      <c r="Q28">
        <f>(Data!$A37*60)/(Data!$G$6*Data!$G$7*Data!$G$10)</f>
        <v>82.630875462665628</v>
      </c>
      <c r="S28">
        <f>Data!$H$3*(Data!$H$6*Data!$H$7*Data!$H37)/(Data!$H$5)*(24/Data!$H$9)</f>
        <v>0.5127478991596639</v>
      </c>
      <c r="T28">
        <f>(Data!$A37*60)/(Data!$H$6*Data!$H$7*Data!$H$10)</f>
        <v>84.953831800973504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Graph</vt:lpstr>
      <vt:lpstr>Thrust Calcs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CVD acceleration worksheet</dc:title>
  <dc:creator>Jason Rhoades</dc:creator>
  <dc:description>http://rhoadescamaro.com/build</dc:description>
  <cp:lastModifiedBy>jrho</cp:lastModifiedBy>
  <dcterms:created xsi:type="dcterms:W3CDTF">2009-07-02T04:31:16Z</dcterms:created>
  <dcterms:modified xsi:type="dcterms:W3CDTF">2011-01-10T01:16:59Z</dcterms:modified>
</cp:coreProperties>
</file>